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5300" windowHeight="8736" activeTab="1"/>
  </bookViews>
  <sheets>
    <sheet name="MonteCarlo" sheetId="1" r:id="rId1"/>
    <sheet name="DC Sweep" sheetId="6" r:id="rId2"/>
  </sheets>
  <externalReferences>
    <externalReference r:id="rId3"/>
  </externalReferences>
  <definedNames>
    <definedName name="fsr">[1]Board1!$D$2</definedName>
    <definedName name="gain">[1]Board2!$B$2</definedName>
    <definedName name="idealgain" localSheetId="1">'DC Sweep'!$F$3</definedName>
    <definedName name="idealgain">MonteCarlo!$G$4</definedName>
    <definedName name="idealmax">MonteCarlo!$E$4</definedName>
    <definedName name="idealmin">MonteCarlo!$C$4</definedName>
    <definedName name="idealoffset" localSheetId="1">'DC Sweep'!$D$3</definedName>
    <definedName name="idealoffset">MonteCarlo!$D$4</definedName>
    <definedName name="rshunt">[1]Board2!$A$2</definedName>
    <definedName name="vref">[1]Board2!$C$2</definedName>
  </definedNames>
  <calcPr calcId="145621"/>
</workbook>
</file>

<file path=xl/calcChain.xml><?xml version="1.0" encoding="utf-8"?>
<calcChain xmlns="http://schemas.openxmlformats.org/spreadsheetml/2006/main">
  <c r="F3" i="6" l="1"/>
  <c r="G3" i="6" s="1"/>
  <c r="I3" i="6" s="1"/>
  <c r="H3" i="6"/>
  <c r="F4" i="6"/>
  <c r="G4" i="6" s="1"/>
  <c r="H4" i="6"/>
  <c r="B5" i="6"/>
  <c r="F5" i="6"/>
  <c r="G5" i="6" s="1"/>
  <c r="H5" i="6"/>
  <c r="B6" i="6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F6" i="6"/>
  <c r="G6" i="6" s="1"/>
  <c r="I6" i="6" s="1"/>
  <c r="H6" i="6"/>
  <c r="F7" i="6"/>
  <c r="G7" i="6"/>
  <c r="I7" i="6" s="1"/>
  <c r="H7" i="6"/>
  <c r="F8" i="6"/>
  <c r="G8" i="6"/>
  <c r="H8" i="6"/>
  <c r="F9" i="6"/>
  <c r="H9" i="6"/>
  <c r="F10" i="6"/>
  <c r="H10" i="6"/>
  <c r="F11" i="6"/>
  <c r="H11" i="6"/>
  <c r="F12" i="6"/>
  <c r="G12" i="6" s="1"/>
  <c r="H12" i="6"/>
  <c r="F13" i="6"/>
  <c r="G13" i="6" s="1"/>
  <c r="I13" i="6" s="1"/>
  <c r="H13" i="6"/>
  <c r="F14" i="6"/>
  <c r="G14" i="6" s="1"/>
  <c r="H14" i="6"/>
  <c r="F15" i="6"/>
  <c r="G15" i="6"/>
  <c r="H15" i="6"/>
  <c r="F16" i="6"/>
  <c r="G16" i="6"/>
  <c r="H16" i="6"/>
  <c r="F17" i="6"/>
  <c r="H17" i="6"/>
  <c r="F18" i="6"/>
  <c r="H18" i="6"/>
  <c r="F19" i="6"/>
  <c r="H19" i="6"/>
  <c r="F20" i="6"/>
  <c r="G20" i="6" s="1"/>
  <c r="H20" i="6"/>
  <c r="F21" i="6"/>
  <c r="G21" i="6" s="1"/>
  <c r="H21" i="6"/>
  <c r="F22" i="6"/>
  <c r="G22" i="6" s="1"/>
  <c r="H22" i="6"/>
  <c r="F23" i="6"/>
  <c r="G23" i="6"/>
  <c r="I23" i="6" s="1"/>
  <c r="H23" i="6"/>
  <c r="F24" i="6"/>
  <c r="G24" i="6"/>
  <c r="H24" i="6"/>
  <c r="F25" i="6"/>
  <c r="H25" i="6"/>
  <c r="F26" i="6"/>
  <c r="H26" i="6"/>
  <c r="F27" i="6"/>
  <c r="H27" i="6"/>
  <c r="F28" i="6"/>
  <c r="G28" i="6" s="1"/>
  <c r="H28" i="6"/>
  <c r="F29" i="6"/>
  <c r="G29" i="6" s="1"/>
  <c r="H29" i="6"/>
  <c r="F30" i="6"/>
  <c r="G30" i="6" s="1"/>
  <c r="H30" i="6"/>
  <c r="F31" i="6"/>
  <c r="G31" i="6"/>
  <c r="H31" i="6"/>
  <c r="F32" i="6"/>
  <c r="G32" i="6"/>
  <c r="H32" i="6"/>
  <c r="F33" i="6"/>
  <c r="H33" i="6"/>
  <c r="F34" i="6"/>
  <c r="H34" i="6"/>
  <c r="F35" i="6"/>
  <c r="H35" i="6"/>
  <c r="F36" i="6"/>
  <c r="G36" i="6" s="1"/>
  <c r="H36" i="6"/>
  <c r="F37" i="6"/>
  <c r="G37" i="6" s="1"/>
  <c r="H37" i="6"/>
  <c r="F38" i="6"/>
  <c r="H38" i="6"/>
  <c r="F39" i="6"/>
  <c r="G39" i="6"/>
  <c r="I39" i="6" s="1"/>
  <c r="H39" i="6"/>
  <c r="F40" i="6"/>
  <c r="G40" i="6"/>
  <c r="H40" i="6"/>
  <c r="F41" i="6"/>
  <c r="H41" i="6"/>
  <c r="F42" i="6"/>
  <c r="H42" i="6"/>
  <c r="F43" i="6"/>
  <c r="H43" i="6"/>
  <c r="F44" i="6"/>
  <c r="G44" i="6" s="1"/>
  <c r="H44" i="6"/>
  <c r="F45" i="6"/>
  <c r="G45" i="6" s="1"/>
  <c r="H45" i="6"/>
  <c r="F46" i="6"/>
  <c r="G46" i="6" s="1"/>
  <c r="H46" i="6"/>
  <c r="F47" i="6"/>
  <c r="G47" i="6"/>
  <c r="H47" i="6"/>
  <c r="F48" i="6"/>
  <c r="G48" i="6"/>
  <c r="H48" i="6"/>
  <c r="F49" i="6"/>
  <c r="H49" i="6"/>
  <c r="F50" i="6"/>
  <c r="H50" i="6"/>
  <c r="F51" i="6"/>
  <c r="H51" i="6"/>
  <c r="F52" i="6"/>
  <c r="G52" i="6" s="1"/>
  <c r="H52" i="6"/>
  <c r="F53" i="6"/>
  <c r="G53" i="6" s="1"/>
  <c r="H53" i="6"/>
  <c r="F54" i="6"/>
  <c r="G54" i="6" s="1"/>
  <c r="H54" i="6"/>
  <c r="F55" i="6"/>
  <c r="G55" i="6"/>
  <c r="I55" i="6" s="1"/>
  <c r="H55" i="6"/>
  <c r="F56" i="6"/>
  <c r="G56" i="6"/>
  <c r="H56" i="6"/>
  <c r="F57" i="6"/>
  <c r="H57" i="6"/>
  <c r="F58" i="6"/>
  <c r="H58" i="6"/>
  <c r="F59" i="6"/>
  <c r="H59" i="6"/>
  <c r="F60" i="6"/>
  <c r="G60" i="6" s="1"/>
  <c r="H60" i="6"/>
  <c r="F61" i="6"/>
  <c r="G61" i="6" s="1"/>
  <c r="H61" i="6"/>
  <c r="F62" i="6"/>
  <c r="H62" i="6"/>
  <c r="F63" i="6"/>
  <c r="G63" i="6"/>
  <c r="I63" i="6" s="1"/>
  <c r="H63" i="6"/>
  <c r="F64" i="6"/>
  <c r="G64" i="6"/>
  <c r="H64" i="6"/>
  <c r="F65" i="6"/>
  <c r="H65" i="6"/>
  <c r="F66" i="6"/>
  <c r="H66" i="6"/>
  <c r="F67" i="6"/>
  <c r="H67" i="6"/>
  <c r="F68" i="6"/>
  <c r="G68" i="6" s="1"/>
  <c r="H68" i="6"/>
  <c r="F69" i="6"/>
  <c r="G69" i="6" s="1"/>
  <c r="H69" i="6"/>
  <c r="F70" i="6"/>
  <c r="H70" i="6"/>
  <c r="F71" i="6"/>
  <c r="G71" i="6"/>
  <c r="I71" i="6" s="1"/>
  <c r="H71" i="6"/>
  <c r="F72" i="6"/>
  <c r="G72" i="6"/>
  <c r="H72" i="6"/>
  <c r="F73" i="6"/>
  <c r="H73" i="6"/>
  <c r="F74" i="6"/>
  <c r="H74" i="6"/>
  <c r="F75" i="6"/>
  <c r="H75" i="6"/>
  <c r="F76" i="6"/>
  <c r="G76" i="6" s="1"/>
  <c r="H76" i="6"/>
  <c r="F77" i="6"/>
  <c r="G77" i="6" s="1"/>
  <c r="H77" i="6"/>
  <c r="F78" i="6"/>
  <c r="G78" i="6" s="1"/>
  <c r="H78" i="6"/>
  <c r="F79" i="6"/>
  <c r="G79" i="6"/>
  <c r="I79" i="6" s="1"/>
  <c r="H79" i="6"/>
  <c r="F80" i="6"/>
  <c r="G80" i="6"/>
  <c r="H80" i="6"/>
  <c r="F81" i="6"/>
  <c r="H81" i="6"/>
  <c r="F82" i="6"/>
  <c r="H82" i="6"/>
  <c r="F83" i="6"/>
  <c r="H83" i="6"/>
  <c r="F84" i="6"/>
  <c r="G84" i="6" s="1"/>
  <c r="H84" i="6"/>
  <c r="F85" i="6"/>
  <c r="G85" i="6" s="1"/>
  <c r="H85" i="6"/>
  <c r="F86" i="6"/>
  <c r="G86" i="6" s="1"/>
  <c r="H86" i="6"/>
  <c r="F87" i="6"/>
  <c r="G87" i="6"/>
  <c r="I87" i="6" s="1"/>
  <c r="H87" i="6"/>
  <c r="F88" i="6"/>
  <c r="G88" i="6"/>
  <c r="H88" i="6"/>
  <c r="F89" i="6"/>
  <c r="G89" i="6" s="1"/>
  <c r="H89" i="6"/>
  <c r="I89" i="6" s="1"/>
  <c r="F90" i="6"/>
  <c r="H90" i="6"/>
  <c r="F91" i="6"/>
  <c r="G91" i="6"/>
  <c r="H91" i="6"/>
  <c r="F92" i="6"/>
  <c r="G92" i="6" s="1"/>
  <c r="H92" i="6"/>
  <c r="F93" i="6"/>
  <c r="G93" i="6" s="1"/>
  <c r="H93" i="6"/>
  <c r="F94" i="6"/>
  <c r="H94" i="6"/>
  <c r="F95" i="6"/>
  <c r="G95" i="6"/>
  <c r="I95" i="6" s="1"/>
  <c r="H95" i="6"/>
  <c r="F96" i="6"/>
  <c r="G96" i="6"/>
  <c r="H96" i="6"/>
  <c r="F97" i="6"/>
  <c r="G97" i="6" s="1"/>
  <c r="H97" i="6"/>
  <c r="I97" i="6" s="1"/>
  <c r="F98" i="6"/>
  <c r="H98" i="6"/>
  <c r="F99" i="6"/>
  <c r="G99" i="6"/>
  <c r="H99" i="6"/>
  <c r="F100" i="6"/>
  <c r="G100" i="6" s="1"/>
  <c r="H100" i="6"/>
  <c r="F101" i="6"/>
  <c r="G101" i="6" s="1"/>
  <c r="H101" i="6"/>
  <c r="F102" i="6"/>
  <c r="H102" i="6"/>
  <c r="F103" i="6"/>
  <c r="G103" i="6"/>
  <c r="I103" i="6" s="1"/>
  <c r="H103" i="6"/>
  <c r="F104" i="6"/>
  <c r="G104" i="6"/>
  <c r="H104" i="6"/>
  <c r="F105" i="6"/>
  <c r="G105" i="6" s="1"/>
  <c r="H105" i="6"/>
  <c r="I105" i="6" s="1"/>
  <c r="F106" i="6"/>
  <c r="H106" i="6"/>
  <c r="F107" i="6"/>
  <c r="G107" i="6"/>
  <c r="H107" i="6"/>
  <c r="F108" i="6"/>
  <c r="G108" i="6" s="1"/>
  <c r="H108" i="6"/>
  <c r="F109" i="6"/>
  <c r="G109" i="6" s="1"/>
  <c r="H109" i="6"/>
  <c r="F110" i="6"/>
  <c r="H110" i="6"/>
  <c r="F111" i="6"/>
  <c r="G111" i="6"/>
  <c r="I111" i="6" s="1"/>
  <c r="H111" i="6"/>
  <c r="F112" i="6"/>
  <c r="G112" i="6"/>
  <c r="H112" i="6"/>
  <c r="F113" i="6"/>
  <c r="G113" i="6" s="1"/>
  <c r="H113" i="6"/>
  <c r="I113" i="6"/>
  <c r="F114" i="6"/>
  <c r="H114" i="6"/>
  <c r="F115" i="6"/>
  <c r="G115" i="6"/>
  <c r="H115" i="6"/>
  <c r="F116" i="6"/>
  <c r="G116" i="6" s="1"/>
  <c r="H116" i="6"/>
  <c r="F117" i="6"/>
  <c r="G117" i="6" s="1"/>
  <c r="I117" i="6" s="1"/>
  <c r="H117" i="6"/>
  <c r="F118" i="6"/>
  <c r="G118" i="6" s="1"/>
  <c r="H118" i="6"/>
  <c r="F119" i="6"/>
  <c r="G119" i="6"/>
  <c r="H119" i="6"/>
  <c r="F120" i="6"/>
  <c r="G120" i="6"/>
  <c r="I120" i="6" s="1"/>
  <c r="H120" i="6"/>
  <c r="F121" i="6"/>
  <c r="G121" i="6" s="1"/>
  <c r="H121" i="6"/>
  <c r="I121" i="6"/>
  <c r="F122" i="6"/>
  <c r="G122" i="6" s="1"/>
  <c r="H122" i="6"/>
  <c r="I122" i="6" s="1"/>
  <c r="F123" i="6"/>
  <c r="G123" i="6"/>
  <c r="H123" i="6"/>
  <c r="F124" i="6"/>
  <c r="G124" i="6" s="1"/>
  <c r="I124" i="6" s="1"/>
  <c r="H124" i="6"/>
  <c r="F125" i="6"/>
  <c r="G125" i="6" s="1"/>
  <c r="I125" i="6" s="1"/>
  <c r="H125" i="6"/>
  <c r="F126" i="6"/>
  <c r="G126" i="6" s="1"/>
  <c r="I126" i="6" s="1"/>
  <c r="H126" i="6"/>
  <c r="F127" i="6"/>
  <c r="G127" i="6"/>
  <c r="H127" i="6"/>
  <c r="F128" i="6"/>
  <c r="G128" i="6"/>
  <c r="I128" i="6" s="1"/>
  <c r="H128" i="6"/>
  <c r="F129" i="6"/>
  <c r="G129" i="6" s="1"/>
  <c r="H129" i="6"/>
  <c r="I129" i="6"/>
  <c r="F130" i="6"/>
  <c r="G130" i="6" s="1"/>
  <c r="H130" i="6"/>
  <c r="I130" i="6" s="1"/>
  <c r="F131" i="6"/>
  <c r="G131" i="6"/>
  <c r="H131" i="6"/>
  <c r="I112" i="6" l="1"/>
  <c r="I109" i="6"/>
  <c r="I104" i="6"/>
  <c r="I101" i="6"/>
  <c r="I96" i="6"/>
  <c r="I93" i="6"/>
  <c r="I88" i="6"/>
  <c r="I85" i="6"/>
  <c r="I78" i="6"/>
  <c r="I76" i="6"/>
  <c r="I72" i="6"/>
  <c r="I69" i="6"/>
  <c r="I60" i="6"/>
  <c r="I56" i="6"/>
  <c r="I53" i="6"/>
  <c r="I46" i="6"/>
  <c r="I44" i="6"/>
  <c r="I40" i="6"/>
  <c r="I37" i="6"/>
  <c r="I30" i="6"/>
  <c r="I28" i="6"/>
  <c r="I24" i="6"/>
  <c r="I21" i="6"/>
  <c r="I14" i="6"/>
  <c r="I12" i="6"/>
  <c r="I8" i="6"/>
  <c r="I4" i="6"/>
  <c r="I118" i="6"/>
  <c r="I47" i="6"/>
  <c r="I31" i="6"/>
  <c r="I15" i="6"/>
  <c r="I5" i="6"/>
  <c r="I127" i="6"/>
  <c r="I119" i="6"/>
  <c r="I116" i="6"/>
  <c r="I108" i="6"/>
  <c r="I100" i="6"/>
  <c r="I92" i="6"/>
  <c r="I86" i="6"/>
  <c r="I84" i="6"/>
  <c r="I80" i="6"/>
  <c r="I77" i="6"/>
  <c r="I68" i="6"/>
  <c r="I64" i="6"/>
  <c r="I61" i="6"/>
  <c r="I54" i="6"/>
  <c r="I52" i="6"/>
  <c r="I48" i="6"/>
  <c r="I45" i="6"/>
  <c r="I36" i="6"/>
  <c r="I32" i="6"/>
  <c r="I29" i="6"/>
  <c r="I22" i="6"/>
  <c r="I20" i="6"/>
  <c r="I16" i="6"/>
  <c r="I131" i="6"/>
  <c r="I123" i="6"/>
  <c r="I115" i="6"/>
  <c r="I107" i="6"/>
  <c r="I99" i="6"/>
  <c r="I91" i="6"/>
  <c r="G83" i="6"/>
  <c r="I83" i="6" s="1"/>
  <c r="G82" i="6"/>
  <c r="I82" i="6" s="1"/>
  <c r="G81" i="6"/>
  <c r="I81" i="6" s="1"/>
  <c r="G75" i="6"/>
  <c r="I75" i="6" s="1"/>
  <c r="G73" i="6"/>
  <c r="I73" i="6" s="1"/>
  <c r="G67" i="6"/>
  <c r="I67" i="6" s="1"/>
  <c r="G65" i="6"/>
  <c r="I65" i="6" s="1"/>
  <c r="G59" i="6"/>
  <c r="I59" i="6" s="1"/>
  <c r="G57" i="6"/>
  <c r="I57" i="6" s="1"/>
  <c r="G51" i="6"/>
  <c r="I51" i="6" s="1"/>
  <c r="G50" i="6"/>
  <c r="I50" i="6" s="1"/>
  <c r="G49" i="6"/>
  <c r="I49" i="6" s="1"/>
  <c r="G43" i="6"/>
  <c r="I43" i="6" s="1"/>
  <c r="G41" i="6"/>
  <c r="I41" i="6" s="1"/>
  <c r="G35" i="6"/>
  <c r="I35" i="6" s="1"/>
  <c r="G33" i="6"/>
  <c r="I33" i="6" s="1"/>
  <c r="G27" i="6"/>
  <c r="I27" i="6" s="1"/>
  <c r="G26" i="6"/>
  <c r="I26" i="6" s="1"/>
  <c r="G25" i="6"/>
  <c r="I25" i="6" s="1"/>
  <c r="G19" i="6"/>
  <c r="I19" i="6" s="1"/>
  <c r="G18" i="6"/>
  <c r="I18" i="6" s="1"/>
  <c r="G17" i="6"/>
  <c r="I17" i="6" s="1"/>
  <c r="G11" i="6"/>
  <c r="I11" i="6" s="1"/>
  <c r="G10" i="6"/>
  <c r="I10" i="6" s="1"/>
  <c r="G9" i="6"/>
  <c r="I9" i="6" s="1"/>
  <c r="G34" i="6"/>
  <c r="I34" i="6" s="1"/>
  <c r="G38" i="6"/>
  <c r="I38" i="6" s="1"/>
  <c r="G42" i="6"/>
  <c r="I42" i="6" s="1"/>
  <c r="G58" i="6"/>
  <c r="I58" i="6" s="1"/>
  <c r="G62" i="6"/>
  <c r="I62" i="6" s="1"/>
  <c r="G66" i="6"/>
  <c r="I66" i="6" s="1"/>
  <c r="G70" i="6"/>
  <c r="I70" i="6" s="1"/>
  <c r="G74" i="6"/>
  <c r="I74" i="6" s="1"/>
  <c r="G90" i="6"/>
  <c r="I90" i="6" s="1"/>
  <c r="G94" i="6"/>
  <c r="I94" i="6" s="1"/>
  <c r="G98" i="6"/>
  <c r="I98" i="6" s="1"/>
  <c r="G102" i="6"/>
  <c r="I102" i="6" s="1"/>
  <c r="G106" i="6"/>
  <c r="I106" i="6" s="1"/>
  <c r="G110" i="6"/>
  <c r="I110" i="6" s="1"/>
  <c r="G114" i="6"/>
  <c r="I114" i="6" s="1"/>
  <c r="E13" i="1"/>
  <c r="D13" i="1"/>
  <c r="C16" i="1"/>
  <c r="C15" i="1"/>
  <c r="C14" i="1"/>
  <c r="C13" i="1"/>
  <c r="G4" i="1"/>
  <c r="G15" i="1" s="1"/>
  <c r="D10" i="1"/>
  <c r="D9" i="1"/>
  <c r="G13" i="1" l="1"/>
</calcChain>
</file>

<file path=xl/sharedStrings.xml><?xml version="1.0" encoding="utf-8"?>
<sst xmlns="http://schemas.openxmlformats.org/spreadsheetml/2006/main" count="145" uniqueCount="18">
  <si>
    <t>Average</t>
  </si>
  <si>
    <t>Std. Dev.</t>
  </si>
  <si>
    <t>Ideal Vout</t>
  </si>
  <si>
    <t>Addition</t>
  </si>
  <si>
    <t>Subtraction</t>
  </si>
  <si>
    <t>Ideal Current</t>
  </si>
  <si>
    <t>OffsetError</t>
  </si>
  <si>
    <t>Gain Error</t>
  </si>
  <si>
    <t>Ideal Gain</t>
  </si>
  <si>
    <t>GE</t>
  </si>
  <si>
    <t>Simulated</t>
  </si>
  <si>
    <t>Vout(ideal)</t>
  </si>
  <si>
    <t>Iload</t>
  </si>
  <si>
    <t>TotalError</t>
  </si>
  <si>
    <t>OffsetError_per</t>
  </si>
  <si>
    <t>GE_per</t>
  </si>
  <si>
    <t>Gain (slope)</t>
  </si>
  <si>
    <t>simulated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</si>
</sst>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/>
    <xf numFmtId="0" fontId="0" fillId="0" borderId="1" xfId="0" applyBorder="1"/>
    <xf numFmtId="11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NumberFormat="1" applyBorder="1"/>
    <xf numFmtId="0" fontId="0" fillId="0" borderId="0" xfId="0" applyBorder="1"/>
    <xf numFmtId="0" fontId="0" fillId="2" borderId="6" xfId="0" applyFill="1" applyBorder="1"/>
    <xf numFmtId="0" fontId="0" fillId="0" borderId="6" xfId="0" applyBorder="1"/>
    <xf numFmtId="0" fontId="0" fillId="0" borderId="7" xfId="0" applyBorder="1"/>
    <xf numFmtId="0" fontId="0" fillId="0" borderId="8" xfId="0" applyNumberFormat="1" applyBorder="1"/>
    <xf numFmtId="0" fontId="0" fillId="0" borderId="8" xfId="0" applyBorder="1"/>
    <xf numFmtId="0" fontId="0" fillId="0" borderId="9" xfId="0" applyBorder="1"/>
    <xf numFmtId="11" fontId="0" fillId="2" borderId="4" xfId="0" applyNumberFormat="1" applyFill="1" applyBorder="1"/>
    <xf numFmtId="11" fontId="0" fillId="0" borderId="9" xfId="0" applyNumberFormat="1" applyBorder="1"/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Simulated Vout</a:t>
            </a:r>
            <a:r>
              <a:rPr lang="en-US" baseline="0"/>
              <a:t> vs. Iload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Sweep'!$C$4:$E$4</c:f>
              <c:numCache>
                <c:formatCode>General</c:formatCode>
                <c:ptCount val="3"/>
                <c:pt idx="0">
                  <c:v>0.11798070623693301</c:v>
                </c:pt>
                <c:pt idx="1">
                  <c:v>1.66036081114231</c:v>
                </c:pt>
                <c:pt idx="2">
                  <c:v>3.2027409171468202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Sweep'!$C$5:$E$5</c:f>
              <c:numCache>
                <c:formatCode>General</c:formatCode>
                <c:ptCount val="3"/>
                <c:pt idx="0">
                  <c:v>0.118053848301564</c:v>
                </c:pt>
                <c:pt idx="1">
                  <c:v>1.66139015079352</c:v>
                </c:pt>
                <c:pt idx="2">
                  <c:v>3.2047264545806402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Sweep'!$C$6:$E$6</c:f>
              <c:numCache>
                <c:formatCode>General</c:formatCode>
                <c:ptCount val="3"/>
                <c:pt idx="0">
                  <c:v>0.115295044608895</c:v>
                </c:pt>
                <c:pt idx="1">
                  <c:v>1.65863134712178</c:v>
                </c:pt>
                <c:pt idx="2">
                  <c:v>3.2019676506457202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Sweep'!$C$7:$E$7</c:f>
              <c:numCache>
                <c:formatCode>General</c:formatCode>
                <c:ptCount val="3"/>
                <c:pt idx="0">
                  <c:v>0.120812651988623</c:v>
                </c:pt>
                <c:pt idx="1">
                  <c:v>1.66414895446402</c:v>
                </c:pt>
                <c:pt idx="2">
                  <c:v>3.2074852585831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Sweep'!$C$8:$E$8</c:f>
              <c:numCache>
                <c:formatCode>General</c:formatCode>
                <c:ptCount val="3"/>
                <c:pt idx="0">
                  <c:v>0.118053848300415</c:v>
                </c:pt>
                <c:pt idx="1">
                  <c:v>1.6613901507925</c:v>
                </c:pt>
                <c:pt idx="2">
                  <c:v>3.20472645457955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Sweep'!$C$9:$E$9</c:f>
              <c:numCache>
                <c:formatCode>General</c:formatCode>
                <c:ptCount val="3"/>
                <c:pt idx="0">
                  <c:v>0.11689542813873501</c:v>
                </c:pt>
                <c:pt idx="1">
                  <c:v>1.6593376307454599</c:v>
                </c:pt>
                <c:pt idx="2">
                  <c:v>3.20177983436046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Sweep'!$C$10:$E$10</c:f>
              <c:numCache>
                <c:formatCode>General</c:formatCode>
                <c:ptCount val="3"/>
                <c:pt idx="0">
                  <c:v>0.114140041854552</c:v>
                </c:pt>
                <c:pt idx="1">
                  <c:v>1.65658224448446</c:v>
                </c:pt>
                <c:pt idx="2">
                  <c:v>3.1990244478951002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Sweep'!$C$11:$E$11</c:f>
              <c:numCache>
                <c:formatCode>General</c:formatCode>
                <c:ptCount val="3"/>
                <c:pt idx="0">
                  <c:v>0.119650814416862</c:v>
                </c:pt>
                <c:pt idx="1">
                  <c:v>1.6620930170058501</c:v>
                </c:pt>
                <c:pt idx="2">
                  <c:v>3.2045352208791802</c:v>
                </c:pt>
              </c:numCache>
            </c:numRef>
          </c:yVal>
          <c:smooth val="1"/>
        </c:ser>
        <c:ser>
          <c:idx val="8"/>
          <c:order val="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Sweep'!$C$12:$E$12</c:f>
              <c:numCache>
                <c:formatCode>General</c:formatCode>
                <c:ptCount val="3"/>
                <c:pt idx="0">
                  <c:v>0.116895428137939</c:v>
                </c:pt>
                <c:pt idx="1">
                  <c:v>1.6593376307444301</c:v>
                </c:pt>
                <c:pt idx="2">
                  <c:v>3.2017798343594701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Sweep'!$C$13:$E$13</c:f>
              <c:numCache>
                <c:formatCode>General</c:formatCode>
                <c:ptCount val="3"/>
                <c:pt idx="0">
                  <c:v>0.116967897384925</c:v>
                </c:pt>
                <c:pt idx="1">
                  <c:v>1.6603663360755001</c:v>
                </c:pt>
                <c:pt idx="2">
                  <c:v>3.2037647759552801</c:v>
                </c:pt>
              </c:numCache>
            </c:numRef>
          </c:yVal>
          <c:smooth val="1"/>
        </c:ser>
        <c:ser>
          <c:idx val="10"/>
          <c:order val="1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Sweep'!$C$14:$E$14</c:f>
              <c:numCache>
                <c:formatCode>General</c:formatCode>
                <c:ptCount val="3"/>
                <c:pt idx="0">
                  <c:v>0.118200034593255</c:v>
                </c:pt>
                <c:pt idx="1">
                  <c:v>1.65556094935811</c:v>
                </c:pt>
                <c:pt idx="2">
                  <c:v>3.1929218646231399</c:v>
                </c:pt>
              </c:numCache>
            </c:numRef>
          </c:yVal>
          <c:smooth val="1"/>
        </c:ser>
        <c:ser>
          <c:idx val="11"/>
          <c:order val="1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Sweep'!$C$15:$E$15</c:f>
              <c:numCache>
                <c:formatCode>General</c:formatCode>
                <c:ptCount val="3"/>
                <c:pt idx="0">
                  <c:v>0.114210802900966</c:v>
                </c:pt>
                <c:pt idx="1">
                  <c:v>1.65760924161464</c:v>
                </c:pt>
                <c:pt idx="2">
                  <c:v>3.2010076812517601</c:v>
                </c:pt>
              </c:numCache>
            </c:numRef>
          </c:yVal>
          <c:smooth val="1"/>
        </c:ser>
        <c:ser>
          <c:idx val="12"/>
          <c:order val="1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Sweep'!$C$16:$E$16</c:f>
              <c:numCache>
                <c:formatCode>General</c:formatCode>
                <c:ptCount val="3"/>
                <c:pt idx="0">
                  <c:v>0.119724991863114</c:v>
                </c:pt>
                <c:pt idx="1">
                  <c:v>1.6631234305356899</c:v>
                </c:pt>
                <c:pt idx="2">
                  <c:v>3.2065218707213301</c:v>
                </c:pt>
              </c:numCache>
            </c:numRef>
          </c:yVal>
          <c:smooth val="1"/>
        </c:ser>
        <c:ser>
          <c:idx val="13"/>
          <c:order val="1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Sweep'!$C$17:$E$17</c:f>
              <c:numCache>
                <c:formatCode>General</c:formatCode>
                <c:ptCount val="3"/>
                <c:pt idx="0">
                  <c:v>0.11696789738397501</c:v>
                </c:pt>
                <c:pt idx="1">
                  <c:v>1.6603663360743599</c:v>
                </c:pt>
                <c:pt idx="2">
                  <c:v>3.2037647759541601</c:v>
                </c:pt>
              </c:numCache>
            </c:numRef>
          </c:yVal>
          <c:smooth val="1"/>
        </c:ser>
        <c:ser>
          <c:idx val="14"/>
          <c:order val="1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Sweep'!$C$18:$E$18</c:f>
              <c:numCache>
                <c:formatCode>General</c:formatCode>
                <c:ptCount val="3"/>
                <c:pt idx="0">
                  <c:v>0.117907612681213</c:v>
                </c:pt>
                <c:pt idx="1">
                  <c:v>1.65933215462909</c:v>
                </c:pt>
                <c:pt idx="2">
                  <c:v>3.2007566975106099</c:v>
                </c:pt>
              </c:numCache>
            </c:numRef>
          </c:yVal>
          <c:smooth val="1"/>
        </c:ser>
        <c:ser>
          <c:idx val="15"/>
          <c:order val="1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Sweep'!$C$19:$E$19</c:f>
              <c:numCache>
                <c:formatCode>General</c:formatCode>
                <c:ptCount val="3"/>
                <c:pt idx="0">
                  <c:v>0.115152226371822</c:v>
                </c:pt>
                <c:pt idx="1">
                  <c:v>1.6565767683413699</c:v>
                </c:pt>
                <c:pt idx="2">
                  <c:v>3.19800131103537</c:v>
                </c:pt>
              </c:numCache>
            </c:numRef>
          </c:yVal>
          <c:smooth val="1"/>
        </c:ser>
        <c:ser>
          <c:idx val="16"/>
          <c:order val="1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Sweep'!$C$20:$E$20</c:f>
              <c:numCache>
                <c:formatCode>General</c:formatCode>
                <c:ptCount val="3"/>
                <c:pt idx="0">
                  <c:v>0.120662998984713</c:v>
                </c:pt>
                <c:pt idx="1">
                  <c:v>1.66208754091641</c:v>
                </c:pt>
                <c:pt idx="2">
                  <c:v>3.2035120840345201</c:v>
                </c:pt>
              </c:numCache>
            </c:numRef>
          </c:yVal>
          <c:smooth val="1"/>
        </c:ser>
        <c:ser>
          <c:idx val="17"/>
          <c:order val="1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Sweep'!$C$21:$E$21</c:f>
              <c:numCache>
                <c:formatCode>General</c:formatCode>
                <c:ptCount val="3"/>
                <c:pt idx="0">
                  <c:v>0.117907612680181</c:v>
                </c:pt>
                <c:pt idx="1">
                  <c:v>1.6593321546280699</c:v>
                </c:pt>
                <c:pt idx="2">
                  <c:v>3.2007566975095001</c:v>
                </c:pt>
              </c:numCache>
            </c:numRef>
          </c:yVal>
          <c:smooth val="1"/>
        </c:ser>
        <c:ser>
          <c:idx val="18"/>
          <c:order val="1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Sweep'!$C$22:$E$22</c:f>
              <c:numCache>
                <c:formatCode>General</c:formatCode>
                <c:ptCount val="3"/>
                <c:pt idx="0">
                  <c:v>0.117980706488631</c:v>
                </c:pt>
                <c:pt idx="1">
                  <c:v>1.66036081516534</c:v>
                </c:pt>
                <c:pt idx="2">
                  <c:v>3.2027409249400201</c:v>
                </c:pt>
              </c:numCache>
            </c:numRef>
          </c:yVal>
          <c:smooth val="1"/>
        </c:ser>
        <c:ser>
          <c:idx val="19"/>
          <c:order val="1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Sweep'!$C$23:$E$23</c:f>
              <c:numCache>
                <c:formatCode>General</c:formatCode>
                <c:ptCount val="3"/>
                <c:pt idx="0">
                  <c:v>0.115223612048313</c:v>
                </c:pt>
                <c:pt idx="1">
                  <c:v>1.6576037207460099</c:v>
                </c:pt>
                <c:pt idx="2">
                  <c:v>3.1999838302987902</c:v>
                </c:pt>
              </c:numCache>
            </c:numRef>
          </c:yVal>
          <c:smooth val="1"/>
        </c:ser>
        <c:ser>
          <c:idx val="20"/>
          <c:order val="2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Sweep'!$C$24:$E$24</c:f>
              <c:numCache>
                <c:formatCode>General</c:formatCode>
                <c:ptCount val="3"/>
                <c:pt idx="0">
                  <c:v>0.12073780092345</c:v>
                </c:pt>
                <c:pt idx="1">
                  <c:v>1.6631179095836</c:v>
                </c:pt>
                <c:pt idx="2">
                  <c:v>3.2054980196390899</c:v>
                </c:pt>
              </c:numCache>
            </c:numRef>
          </c:yVal>
          <c:smooth val="1"/>
        </c:ser>
        <c:ser>
          <c:idx val="21"/>
          <c:order val="2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Sweep'!$C$25:$E$25</c:f>
              <c:numCache>
                <c:formatCode>General</c:formatCode>
                <c:ptCount val="3"/>
                <c:pt idx="0">
                  <c:v>0.12370739143164999</c:v>
                </c:pt>
                <c:pt idx="1">
                  <c:v>1.66106830616858</c:v>
                </c:pt>
                <c:pt idx="2">
                  <c:v>3.1984292217083099</c:v>
                </c:pt>
              </c:numCache>
            </c:numRef>
          </c:yVal>
          <c:smooth val="1"/>
        </c:ser>
        <c:ser>
          <c:idx val="22"/>
          <c:order val="2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Sweep'!$C$26:$E$26</c:f>
              <c:numCache>
                <c:formatCode>General</c:formatCode>
                <c:ptCount val="3"/>
                <c:pt idx="0">
                  <c:v>0.117980706487656</c:v>
                </c:pt>
                <c:pt idx="1">
                  <c:v>1.6603608151643101</c:v>
                </c:pt>
                <c:pt idx="2">
                  <c:v>3.20274092493892</c:v>
                </c:pt>
              </c:numCache>
            </c:numRef>
          </c:yVal>
          <c:smooth val="1"/>
        </c:ser>
        <c:ser>
          <c:idx val="23"/>
          <c:order val="2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Sweep'!$C$27:$E$27</c:f>
              <c:numCache>
                <c:formatCode>General</c:formatCode>
                <c:ptCount val="3"/>
                <c:pt idx="0">
                  <c:v>0.116823006952959</c:v>
                </c:pt>
                <c:pt idx="1">
                  <c:v>1.6583096081304101</c:v>
                </c:pt>
                <c:pt idx="2">
                  <c:v>3.1997962101635999</c:v>
                </c:pt>
              </c:numCache>
            </c:numRef>
          </c:yVal>
          <c:smooth val="1"/>
        </c:ser>
        <c:ser>
          <c:idx val="24"/>
          <c:order val="2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Sweep'!$C$28:$E$28</c:f>
              <c:numCache>
                <c:formatCode>General</c:formatCode>
                <c:ptCount val="3"/>
                <c:pt idx="0">
                  <c:v>0.114069327735035</c:v>
                </c:pt>
                <c:pt idx="1">
                  <c:v>1.6555559289358599</c:v>
                </c:pt>
                <c:pt idx="2">
                  <c:v>3.1970425307963599</c:v>
                </c:pt>
              </c:numCache>
            </c:numRef>
          </c:yVal>
          <c:smooth val="1"/>
        </c:ser>
        <c:ser>
          <c:idx val="25"/>
          <c:order val="2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Sweep'!$C$29:$E$29</c:f>
              <c:numCache>
                <c:formatCode>General</c:formatCode>
                <c:ptCount val="3"/>
                <c:pt idx="0">
                  <c:v>0.119576686164874</c:v>
                </c:pt>
                <c:pt idx="1">
                  <c:v>1.6610632873243201</c:v>
                </c:pt>
                <c:pt idx="2">
                  <c:v>3.2025498895753501</c:v>
                </c:pt>
              </c:numCache>
            </c:numRef>
          </c:yVal>
          <c:smooth val="1"/>
        </c:ser>
        <c:ser>
          <c:idx val="26"/>
          <c:order val="2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Sweep'!$C$30:$E$30</c:f>
              <c:numCache>
                <c:formatCode>General</c:formatCode>
                <c:ptCount val="3"/>
                <c:pt idx="0">
                  <c:v>0.11682300695188801</c:v>
                </c:pt>
                <c:pt idx="1">
                  <c:v>1.65830960812939</c:v>
                </c:pt>
                <c:pt idx="2">
                  <c:v>3.1997962101623698</c:v>
                </c:pt>
              </c:numCache>
            </c:numRef>
          </c:yVal>
          <c:smooth val="1"/>
        </c:ser>
        <c:ser>
          <c:idx val="27"/>
          <c:order val="2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Sweep'!$C$31:$E$31</c:f>
              <c:numCache>
                <c:formatCode>General</c:formatCode>
                <c:ptCount val="3"/>
                <c:pt idx="0">
                  <c:v>0.116895428386769</c:v>
                </c:pt>
                <c:pt idx="1">
                  <c:v>1.65933763476496</c:v>
                </c:pt>
                <c:pt idx="2">
                  <c:v>3.20177984215039</c:v>
                </c:pt>
              </c:numCache>
            </c:numRef>
          </c:yVal>
          <c:smooth val="1"/>
        </c:ser>
        <c:ser>
          <c:idx val="28"/>
          <c:order val="2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Sweep'!$C$32:$E$32</c:f>
              <c:numCache>
                <c:formatCode>General</c:formatCode>
                <c:ptCount val="3"/>
                <c:pt idx="0">
                  <c:v>0.11414004209635401</c:v>
                </c:pt>
                <c:pt idx="1">
                  <c:v>1.6565822484972601</c:v>
                </c:pt>
                <c:pt idx="2">
                  <c:v>3.1990244556783201</c:v>
                </c:pt>
              </c:numCache>
            </c:numRef>
          </c:yVal>
          <c:smooth val="1"/>
        </c:ser>
        <c:ser>
          <c:idx val="29"/>
          <c:order val="2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Sweep'!$C$33:$E$33</c:f>
              <c:numCache>
                <c:formatCode>General</c:formatCode>
                <c:ptCount val="3"/>
                <c:pt idx="0">
                  <c:v>0.11965081467192901</c:v>
                </c:pt>
                <c:pt idx="1">
                  <c:v>1.66209302103173</c:v>
                </c:pt>
                <c:pt idx="2">
                  <c:v>3.2045352286756401</c:v>
                </c:pt>
              </c:numCache>
            </c:numRef>
          </c:yVal>
          <c:smooth val="1"/>
        </c:ser>
        <c:ser>
          <c:idx val="30"/>
          <c:order val="3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Sweep'!$C$34:$E$34</c:f>
              <c:numCache>
                <c:formatCode>General</c:formatCode>
                <c:ptCount val="3"/>
                <c:pt idx="0">
                  <c:v>0.11689542838570401</c:v>
                </c:pt>
                <c:pt idx="1">
                  <c:v>1.6593376347639399</c:v>
                </c:pt>
                <c:pt idx="2">
                  <c:v>3.20177984214935</c:v>
                </c:pt>
              </c:numCache>
            </c:numRef>
          </c:yVal>
          <c:smooth val="1"/>
        </c:ser>
        <c:ser>
          <c:idx val="31"/>
          <c:order val="3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Sweep'!$C$35:$E$35</c:f>
              <c:numCache>
                <c:formatCode>General</c:formatCode>
                <c:ptCount val="3"/>
                <c:pt idx="0">
                  <c:v>0.120953713013866</c:v>
                </c:pt>
                <c:pt idx="1">
                  <c:v>1.6583146277630101</c:v>
                </c:pt>
                <c:pt idx="2">
                  <c:v>3.1956755431493198</c:v>
                </c:pt>
              </c:numCache>
            </c:numRef>
          </c:yVal>
          <c:smooth val="1"/>
        </c:ser>
        <c:ser>
          <c:idx val="32"/>
          <c:order val="3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Sweep'!$C$36:$E$36</c:f>
              <c:numCache>
                <c:formatCode>General</c:formatCode>
                <c:ptCount val="3"/>
                <c:pt idx="0">
                  <c:v>0.12102869819201</c:v>
                </c:pt>
                <c:pt idx="1">
                  <c:v>1.6593426988839799</c:v>
                </c:pt>
                <c:pt idx="2">
                  <c:v>3.1976567003202301</c:v>
                </c:pt>
              </c:numCache>
            </c:numRef>
          </c:yVal>
          <c:smooth val="1"/>
        </c:ser>
        <c:ser>
          <c:idx val="33"/>
          <c:order val="3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Sweep'!$C$37:$E$37</c:f>
              <c:numCache>
                <c:formatCode>General</c:formatCode>
                <c:ptCount val="3"/>
                <c:pt idx="0">
                  <c:v>0.118273312629294</c:v>
                </c:pt>
                <c:pt idx="1">
                  <c:v>1.65658731333695</c:v>
                </c:pt>
                <c:pt idx="2">
                  <c:v>3.1949013146296399</c:v>
                </c:pt>
              </c:numCache>
            </c:numRef>
          </c:yVal>
          <c:smooth val="1"/>
        </c:ser>
        <c:ser>
          <c:idx val="34"/>
          <c:order val="3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Sweep'!$C$38:$E$38</c:f>
              <c:numCache>
                <c:formatCode>General</c:formatCode>
                <c:ptCount val="3"/>
                <c:pt idx="0">
                  <c:v>0.123784083749823</c:v>
                </c:pt>
                <c:pt idx="1">
                  <c:v>1.66209808442998</c:v>
                </c:pt>
                <c:pt idx="2">
                  <c:v>3.20041208604788</c:v>
                </c:pt>
              </c:numCache>
            </c:numRef>
          </c:yVal>
          <c:smooth val="1"/>
        </c:ser>
        <c:ser>
          <c:idx val="35"/>
          <c:order val="3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Sweep'!$C$39:$E$39</c:f>
              <c:numCache>
                <c:formatCode>General</c:formatCode>
                <c:ptCount val="3"/>
                <c:pt idx="0">
                  <c:v>0.121028698191079</c:v>
                </c:pt>
                <c:pt idx="1">
                  <c:v>1.6593426988828399</c:v>
                </c:pt>
                <c:pt idx="2">
                  <c:v>3.1976567003191301</c:v>
                </c:pt>
              </c:numCache>
            </c:numRef>
          </c:yVal>
          <c:smooth val="1"/>
        </c:ser>
        <c:ser>
          <c:idx val="36"/>
          <c:order val="3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Sweep'!$C$40:$E$40</c:f>
              <c:numCache>
                <c:formatCode>General</c:formatCode>
                <c:ptCount val="3"/>
                <c:pt idx="0">
                  <c:v>0.12196254787413199</c:v>
                </c:pt>
                <c:pt idx="1">
                  <c:v>1.6583091927971501</c:v>
                </c:pt>
                <c:pt idx="2">
                  <c:v>3.1946558383144001</c:v>
                </c:pt>
              </c:numCache>
            </c:numRef>
          </c:yVal>
          <c:smooth val="1"/>
        </c:ser>
        <c:ser>
          <c:idx val="37"/>
          <c:order val="3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Sweep'!$C$41:$E$41</c:f>
              <c:numCache>
                <c:formatCode>General</c:formatCode>
                <c:ptCount val="3"/>
                <c:pt idx="0">
                  <c:v>0.119208869358005</c:v>
                </c:pt>
                <c:pt idx="1">
                  <c:v>1.6555555142959799</c:v>
                </c:pt>
                <c:pt idx="2">
                  <c:v>3.1919021597016002</c:v>
                </c:pt>
              </c:numCache>
            </c:numRef>
          </c:yVal>
          <c:smooth val="1"/>
        </c:ser>
        <c:ser>
          <c:idx val="38"/>
          <c:order val="3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Sweep'!$C$42:$E$42</c:f>
              <c:numCache>
                <c:formatCode>General</c:formatCode>
                <c:ptCount val="3"/>
                <c:pt idx="0">
                  <c:v>0.124716226385267</c:v>
                </c:pt>
                <c:pt idx="1">
                  <c:v>1.66106287129779</c:v>
                </c:pt>
                <c:pt idx="2">
                  <c:v>3.1974095169552701</c:v>
                </c:pt>
              </c:numCache>
            </c:numRef>
          </c:yVal>
          <c:smooth val="1"/>
        </c:ser>
        <c:ser>
          <c:idx val="39"/>
          <c:order val="3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Sweep'!$C$43:$E$43</c:f>
              <c:numCache>
                <c:formatCode>General</c:formatCode>
                <c:ptCount val="3"/>
                <c:pt idx="0">
                  <c:v>0.122038155174212</c:v>
                </c:pt>
                <c:pt idx="1">
                  <c:v>1.6593372151549199</c:v>
                </c:pt>
                <c:pt idx="2">
                  <c:v>3.1966362758275402</c:v>
                </c:pt>
              </c:numCache>
            </c:numRef>
          </c:yVal>
          <c:smooth val="1"/>
        </c:ser>
        <c:ser>
          <c:idx val="40"/>
          <c:order val="4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Sweep'!$C$44:$E$44</c:f>
              <c:numCache>
                <c:formatCode>General</c:formatCode>
                <c:ptCount val="3"/>
                <c:pt idx="0">
                  <c:v>0.121962547872981</c:v>
                </c:pt>
                <c:pt idx="1">
                  <c:v>1.65830919279613</c:v>
                </c:pt>
                <c:pt idx="2">
                  <c:v>3.1946558383134298</c:v>
                </c:pt>
              </c:numCache>
            </c:numRef>
          </c:yVal>
          <c:smooth val="1"/>
        </c:ser>
        <c:ser>
          <c:idx val="41"/>
          <c:order val="4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Sweep'!$C$45:$E$45</c:f>
              <c:numCache>
                <c:formatCode>General</c:formatCode>
                <c:ptCount val="3"/>
                <c:pt idx="0">
                  <c:v>0.122038155435052</c:v>
                </c:pt>
                <c:pt idx="1">
                  <c:v>1.6593372191743101</c:v>
                </c:pt>
                <c:pt idx="2">
                  <c:v>3.1966362836051099</c:v>
                </c:pt>
              </c:numCache>
            </c:numRef>
          </c:yVal>
          <c:smooth val="1"/>
        </c:ser>
        <c:ser>
          <c:idx val="42"/>
          <c:order val="4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Sweep'!$C$46:$E$46</c:f>
              <c:numCache>
                <c:formatCode>General</c:formatCode>
                <c:ptCount val="3"/>
                <c:pt idx="0">
                  <c:v>0.119282769846366</c:v>
                </c:pt>
                <c:pt idx="1">
                  <c:v>1.65658183360033</c:v>
                </c:pt>
                <c:pt idx="2">
                  <c:v>3.1938808978995401</c:v>
                </c:pt>
              </c:numCache>
            </c:numRef>
          </c:yVal>
          <c:smooth val="1"/>
        </c:ser>
        <c:ser>
          <c:idx val="43"/>
          <c:order val="4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Sweep'!$C$47:$E$47</c:f>
              <c:numCache>
                <c:formatCode>General</c:formatCode>
                <c:ptCount val="3"/>
                <c:pt idx="0">
                  <c:v>0.124793541018225</c:v>
                </c:pt>
                <c:pt idx="1">
                  <c:v>1.66209260474714</c:v>
                </c:pt>
                <c:pt idx="2">
                  <c:v>3.1993916693445899</c:v>
                </c:pt>
              </c:numCache>
            </c:numRef>
          </c:yVal>
          <c:smooth val="1"/>
        </c:ser>
        <c:ser>
          <c:idx val="44"/>
          <c:order val="4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Sweep'!$C$48:$E$48</c:f>
              <c:numCache>
                <c:formatCode>General</c:formatCode>
                <c:ptCount val="3"/>
                <c:pt idx="0">
                  <c:v>0.122038155433997</c:v>
                </c:pt>
                <c:pt idx="1">
                  <c:v>1.65933721917306</c:v>
                </c:pt>
                <c:pt idx="2">
                  <c:v>3.1966362836040201</c:v>
                </c:pt>
              </c:numCache>
            </c:numRef>
          </c:yVal>
          <c:smooth val="1"/>
        </c:ser>
        <c:ser>
          <c:idx val="45"/>
          <c:order val="4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Sweep'!$C$49:$E$49</c:f>
              <c:numCache>
                <c:formatCode>General</c:formatCode>
                <c:ptCount val="3"/>
                <c:pt idx="0">
                  <c:v>0.120878777567744</c:v>
                </c:pt>
                <c:pt idx="1">
                  <c:v>1.65728723893827</c:v>
                </c:pt>
                <c:pt idx="2">
                  <c:v>3.1936957008550699</c:v>
                </c:pt>
              </c:numCache>
            </c:numRef>
          </c:yVal>
          <c:smooth val="1"/>
        </c:ser>
        <c:ser>
          <c:idx val="46"/>
          <c:order val="4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Sweep'!$C$50:$E$50</c:f>
              <c:numCache>
                <c:formatCode>General</c:formatCode>
                <c:ptCount val="3"/>
                <c:pt idx="0">
                  <c:v>0.118126805154006</c:v>
                </c:pt>
                <c:pt idx="1">
                  <c:v>1.6545352665409001</c:v>
                </c:pt>
                <c:pt idx="2">
                  <c:v>3.19094372835472</c:v>
                </c:pt>
              </c:numCache>
            </c:numRef>
          </c:yVal>
          <c:smooth val="1"/>
        </c:ser>
        <c:ser>
          <c:idx val="47"/>
          <c:order val="4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Sweep'!$C$51:$E$51</c:f>
              <c:numCache>
                <c:formatCode>General</c:formatCode>
                <c:ptCount val="3"/>
                <c:pt idx="0">
                  <c:v>0.123630749976144</c:v>
                </c:pt>
                <c:pt idx="1">
                  <c:v>1.6600392113345901</c:v>
                </c:pt>
                <c:pt idx="2">
                  <c:v>3.19644767338088</c:v>
                </c:pt>
              </c:numCache>
            </c:numRef>
          </c:yVal>
          <c:smooth val="1"/>
        </c:ser>
        <c:ser>
          <c:idx val="48"/>
          <c:order val="4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Sweep'!$C$52:$E$52</c:f>
              <c:numCache>
                <c:formatCode>General</c:formatCode>
                <c:ptCount val="3"/>
                <c:pt idx="0">
                  <c:v>0.120878777566752</c:v>
                </c:pt>
                <c:pt idx="1">
                  <c:v>1.6572872389372499</c:v>
                </c:pt>
                <c:pt idx="2">
                  <c:v>3.1936957008539602</c:v>
                </c:pt>
              </c:numCache>
            </c:numRef>
          </c:yVal>
          <c:smooth val="1"/>
        </c:ser>
        <c:ser>
          <c:idx val="49"/>
          <c:order val="4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Sweep'!$C$53:$E$53</c:f>
              <c:numCache>
                <c:formatCode>General</c:formatCode>
                <c:ptCount val="3"/>
                <c:pt idx="0">
                  <c:v>0.12095371327303001</c:v>
                </c:pt>
                <c:pt idx="1">
                  <c:v>1.6583146317808299</c:v>
                </c:pt>
                <c:pt idx="2">
                  <c:v>3.1956755509254902</c:v>
                </c:pt>
              </c:numCache>
            </c:numRef>
          </c:yVal>
          <c:smooth val="1"/>
        </c:ser>
        <c:ser>
          <c:idx val="50"/>
          <c:order val="5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Sweep'!$C$54:$E$54</c:f>
              <c:numCache>
                <c:formatCode>General</c:formatCode>
                <c:ptCount val="3"/>
                <c:pt idx="0">
                  <c:v>0.119282769592645</c:v>
                </c:pt>
                <c:pt idx="1">
                  <c:v>1.6565818295875301</c:v>
                </c:pt>
                <c:pt idx="2">
                  <c:v>3.1938808901286899</c:v>
                </c:pt>
              </c:numCache>
            </c:numRef>
          </c:yVal>
          <c:smooth val="1"/>
        </c:ser>
        <c:ser>
          <c:idx val="51"/>
          <c:order val="5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Sweep'!$C$55:$E$55</c:f>
              <c:numCache>
                <c:formatCode>General</c:formatCode>
                <c:ptCount val="3"/>
                <c:pt idx="0">
                  <c:v>0.11820003484436201</c:v>
                </c:pt>
                <c:pt idx="1">
                  <c:v>1.6555609533681901</c:v>
                </c:pt>
                <c:pt idx="2">
                  <c:v>3.1929218723916502</c:v>
                </c:pt>
              </c:numCache>
            </c:numRef>
          </c:yVal>
          <c:smooth val="1"/>
        </c:ser>
        <c:ser>
          <c:idx val="52"/>
          <c:order val="5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Sweep'!$C$56:$E$56</c:f>
              <c:numCache>
                <c:formatCode>General</c:formatCode>
                <c:ptCount val="3"/>
                <c:pt idx="0">
                  <c:v>0.123707391696374</c:v>
                </c:pt>
                <c:pt idx="1">
                  <c:v>1.6610683101922099</c:v>
                </c:pt>
                <c:pt idx="2">
                  <c:v>3.1984292294902299</c:v>
                </c:pt>
              </c:numCache>
            </c:numRef>
          </c:yVal>
          <c:smooth val="1"/>
        </c:ser>
        <c:ser>
          <c:idx val="53"/>
          <c:order val="5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Sweep'!$C$57:$E$57</c:f>
              <c:numCache>
                <c:formatCode>General</c:formatCode>
                <c:ptCount val="3"/>
                <c:pt idx="0">
                  <c:v>0.120953713271996</c:v>
                </c:pt>
                <c:pt idx="1">
                  <c:v>1.65831463177969</c:v>
                </c:pt>
                <c:pt idx="2">
                  <c:v>3.1956755509244501</c:v>
                </c:pt>
              </c:numCache>
            </c:numRef>
          </c:yVal>
          <c:smooth val="1"/>
        </c:ser>
        <c:ser>
          <c:idx val="54"/>
          <c:order val="5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Sweep'!$C$58:$E$58</c:f>
              <c:numCache>
                <c:formatCode>General</c:formatCode>
                <c:ptCount val="3"/>
                <c:pt idx="0">
                  <c:v>0.12312311790383899</c:v>
                </c:pt>
                <c:pt idx="1">
                  <c:v>1.6603602934241599</c:v>
                </c:pt>
                <c:pt idx="2">
                  <c:v>3.19759746969526</c:v>
                </c:pt>
              </c:numCache>
            </c:numRef>
          </c:yVal>
          <c:smooth val="1"/>
        </c:ser>
        <c:ser>
          <c:idx val="55"/>
          <c:order val="5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Sweep'!$C$59:$E$59</c:f>
              <c:numCache>
                <c:formatCode>General</c:formatCode>
                <c:ptCount val="3"/>
                <c:pt idx="0">
                  <c:v>0.12036602434297899</c:v>
                </c:pt>
                <c:pt idx="1">
                  <c:v>1.6576031998762499</c:v>
                </c:pt>
                <c:pt idx="2">
                  <c:v>3.1948403760040698</c:v>
                </c:pt>
              </c:numCache>
            </c:numRef>
          </c:yVal>
          <c:smooth val="1"/>
        </c:ser>
        <c:ser>
          <c:idx val="56"/>
          <c:order val="5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Sweep'!$C$60:$E$60</c:f>
              <c:numCache>
                <c:formatCode>General</c:formatCode>
                <c:ptCount val="3"/>
                <c:pt idx="0">
                  <c:v>0.125880211460386</c:v>
                </c:pt>
                <c:pt idx="1">
                  <c:v>1.66311738697167</c:v>
                </c:pt>
                <c:pt idx="2">
                  <c:v>3.2003545634236401</c:v>
                </c:pt>
              </c:numCache>
            </c:numRef>
          </c:yVal>
          <c:smooth val="1"/>
        </c:ser>
        <c:ser>
          <c:idx val="57"/>
          <c:order val="5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Sweep'!$C$61:$E$61</c:f>
              <c:numCache>
                <c:formatCode>General</c:formatCode>
                <c:ptCount val="3"/>
                <c:pt idx="0">
                  <c:v>0.12312311790295601</c:v>
                </c:pt>
                <c:pt idx="1">
                  <c:v>1.6603602934231401</c:v>
                </c:pt>
                <c:pt idx="2">
                  <c:v>3.1975974696941698</c:v>
                </c:pt>
              </c:numCache>
            </c:numRef>
          </c:yVal>
          <c:smooth val="1"/>
        </c:ser>
        <c:ser>
          <c:idx val="58"/>
          <c:order val="5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Sweep'!$C$62:$E$62</c:f>
              <c:numCache>
                <c:formatCode>General</c:formatCode>
                <c:ptCount val="3"/>
                <c:pt idx="0">
                  <c:v>0.123199448002699</c:v>
                </c:pt>
                <c:pt idx="1">
                  <c:v>1.66138963275386</c:v>
                </c:pt>
                <c:pt idx="2">
                  <c:v>3.1995798183814199</c:v>
                </c:pt>
              </c:numCache>
            </c:numRef>
          </c:yVal>
          <c:smooth val="1"/>
        </c:ser>
        <c:ser>
          <c:idx val="59"/>
          <c:order val="5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Sweep'!$C$63:$E$63</c:f>
              <c:numCache>
                <c:formatCode>General</c:formatCode>
                <c:ptCount val="3"/>
                <c:pt idx="0">
                  <c:v>0.120440645182851</c:v>
                </c:pt>
                <c:pt idx="1">
                  <c:v>1.65863082994705</c:v>
                </c:pt>
                <c:pt idx="2">
                  <c:v>3.1968210154052299</c:v>
                </c:pt>
              </c:numCache>
            </c:numRef>
          </c:yVal>
          <c:smooth val="1"/>
        </c:ser>
        <c:ser>
          <c:idx val="60"/>
          <c:order val="6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Sweep'!$C$64:$E$64</c:f>
              <c:numCache>
                <c:formatCode>General</c:formatCode>
                <c:ptCount val="3"/>
                <c:pt idx="0">
                  <c:v>0.12595825081728401</c:v>
                </c:pt>
                <c:pt idx="1">
                  <c:v>1.6641484355595499</c:v>
                </c:pt>
                <c:pt idx="2">
                  <c:v>3.2023386214017502</c:v>
                </c:pt>
              </c:numCache>
            </c:numRef>
          </c:yVal>
          <c:smooth val="1"/>
        </c:ser>
        <c:ser>
          <c:idx val="61"/>
          <c:order val="6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Sweep'!$C$65:$E$65</c:f>
              <c:numCache>
                <c:formatCode>General</c:formatCode>
                <c:ptCount val="3"/>
                <c:pt idx="0">
                  <c:v>0.12479354075086201</c:v>
                </c:pt>
                <c:pt idx="1">
                  <c:v>1.66209260072125</c:v>
                </c:pt>
                <c:pt idx="2">
                  <c:v>3.19939166156052</c:v>
                </c:pt>
              </c:numCache>
            </c:numRef>
          </c:yVal>
          <c:smooth val="1"/>
        </c:ser>
        <c:ser>
          <c:idx val="62"/>
          <c:order val="6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Sweep'!$C$66:$E$66</c:f>
              <c:numCache>
                <c:formatCode>General</c:formatCode>
                <c:ptCount val="3"/>
                <c:pt idx="0">
                  <c:v>0.12319944800164</c:v>
                </c:pt>
                <c:pt idx="1">
                  <c:v>1.66138963275273</c:v>
                </c:pt>
                <c:pt idx="2">
                  <c:v>3.1995798183802999</c:v>
                </c:pt>
              </c:numCache>
            </c:numRef>
          </c:yVal>
          <c:smooth val="1"/>
        </c:ser>
        <c:ser>
          <c:idx val="63"/>
          <c:order val="6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Sweep'!$C$67:$E$67</c:f>
              <c:numCache>
                <c:formatCode>General</c:formatCode>
                <c:ptCount val="3"/>
                <c:pt idx="0">
                  <c:v>0.122038047186632</c:v>
                </c:pt>
                <c:pt idx="1">
                  <c:v>1.65933711332687</c:v>
                </c:pt>
                <c:pt idx="2">
                  <c:v>3.1966361801590102</c:v>
                </c:pt>
              </c:numCache>
            </c:numRef>
          </c:yVal>
          <c:smooth val="1"/>
        </c:ser>
        <c:ser>
          <c:idx val="64"/>
          <c:order val="6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Sweep'!$C$68:$E$68</c:f>
              <c:numCache>
                <c:formatCode>General</c:formatCode>
                <c:ptCount val="3"/>
                <c:pt idx="0">
                  <c:v>0.11928266177499899</c:v>
                </c:pt>
                <c:pt idx="1">
                  <c:v>1.65658172792956</c:v>
                </c:pt>
                <c:pt idx="2">
                  <c:v>3.1938807946299002</c:v>
                </c:pt>
              </c:numCache>
            </c:numRef>
          </c:yVal>
          <c:smooth val="1"/>
        </c:ser>
        <c:ser>
          <c:idx val="65"/>
          <c:order val="6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Sweep'!$C$69:$E$69</c:f>
              <c:numCache>
                <c:formatCode>General</c:formatCode>
                <c:ptCount val="3"/>
                <c:pt idx="0">
                  <c:v>0.124793432593594</c:v>
                </c:pt>
                <c:pt idx="1">
                  <c:v>1.66209249872313</c:v>
                </c:pt>
                <c:pt idx="2">
                  <c:v>3.19939156572174</c:v>
                </c:pt>
              </c:numCache>
            </c:numRef>
          </c:yVal>
          <c:smooth val="1"/>
        </c:ser>
        <c:ser>
          <c:idx val="66"/>
          <c:order val="6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Sweep'!$C$70:$E$70</c:f>
              <c:numCache>
                <c:formatCode>General</c:formatCode>
                <c:ptCount val="3"/>
                <c:pt idx="0">
                  <c:v>0.12203804718566599</c:v>
                </c:pt>
                <c:pt idx="1">
                  <c:v>1.65933711332573</c:v>
                </c:pt>
                <c:pt idx="2">
                  <c:v>3.1966361801579302</c:v>
                </c:pt>
              </c:numCache>
            </c:numRef>
          </c:yVal>
          <c:smooth val="1"/>
        </c:ser>
        <c:ser>
          <c:idx val="67"/>
          <c:order val="6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Sweep'!$C$71:$E$71</c:f>
              <c:numCache>
                <c:formatCode>General</c:formatCode>
                <c:ptCount val="3"/>
                <c:pt idx="0">
                  <c:v>0.122113704596262</c:v>
                </c:pt>
                <c:pt idx="1">
                  <c:v>1.6603658183360901</c:v>
                </c:pt>
                <c:pt idx="2">
                  <c:v>3.1986179328842601</c:v>
                </c:pt>
              </c:numCache>
            </c:numRef>
          </c:yVal>
          <c:smooth val="1"/>
        </c:ser>
        <c:ser>
          <c:idx val="68"/>
          <c:order val="6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Sweep'!$C$72:$E$72</c:f>
              <c:numCache>
                <c:formatCode>General</c:formatCode>
                <c:ptCount val="3"/>
                <c:pt idx="0">
                  <c:v>0.11935661098528499</c:v>
                </c:pt>
                <c:pt idx="1">
                  <c:v>1.6576087247393601</c:v>
                </c:pt>
                <c:pt idx="2">
                  <c:v>3.19586083913144</c:v>
                </c:pt>
              </c:numCache>
            </c:numRef>
          </c:yVal>
          <c:smooth val="1"/>
        </c:ser>
        <c:ser>
          <c:idx val="69"/>
          <c:order val="6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Sweep'!$C$73:$E$73</c:f>
              <c:numCache>
                <c:formatCode>General</c:formatCode>
                <c:ptCount val="3"/>
                <c:pt idx="0">
                  <c:v>0.12487079820203401</c:v>
                </c:pt>
                <c:pt idx="1">
                  <c:v>1.6631229119316899</c:v>
                </c:pt>
                <c:pt idx="2">
                  <c:v>3.20137502667736</c:v>
                </c:pt>
              </c:numCache>
            </c:numRef>
          </c:yVal>
          <c:smooth val="1"/>
        </c:ser>
        <c:ser>
          <c:idx val="70"/>
          <c:order val="7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Sweep'!$C$74:$E$74</c:f>
              <c:numCache>
                <c:formatCode>General</c:formatCode>
                <c:ptCount val="3"/>
                <c:pt idx="0">
                  <c:v>0.122113704595035</c:v>
                </c:pt>
                <c:pt idx="1">
                  <c:v>1.6603658183349601</c:v>
                </c:pt>
                <c:pt idx="2">
                  <c:v>3.1986179328831401</c:v>
                </c:pt>
              </c:numCache>
            </c:numRef>
          </c:yVal>
          <c:smooth val="1"/>
        </c:ser>
        <c:ser>
          <c:idx val="71"/>
          <c:order val="7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Sweep'!$C$75:$E$75</c:f>
              <c:numCache>
                <c:formatCode>General</c:formatCode>
                <c:ptCount val="3"/>
                <c:pt idx="0">
                  <c:v>0.123046838428484</c:v>
                </c:pt>
                <c:pt idx="1">
                  <c:v>1.6593316372311999</c:v>
                </c:pt>
                <c:pt idx="2">
                  <c:v>3.1956164366775499</c:v>
                </c:pt>
              </c:numCache>
            </c:numRef>
          </c:yVal>
          <c:smooth val="1"/>
        </c:ser>
        <c:ser>
          <c:idx val="72"/>
          <c:order val="7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Sweep'!$C$76:$E$76</c:f>
              <c:numCache>
                <c:formatCode>General</c:formatCode>
                <c:ptCount val="3"/>
                <c:pt idx="0">
                  <c:v>0.122038155173173</c:v>
                </c:pt>
                <c:pt idx="1">
                  <c:v>1.6593372151539001</c:v>
                </c:pt>
                <c:pt idx="2">
                  <c:v>3.1966362758265601</c:v>
                </c:pt>
              </c:numCache>
            </c:numRef>
          </c:yVal>
          <c:smooth val="1"/>
        </c:ser>
        <c:ser>
          <c:idx val="73"/>
          <c:order val="7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Sweep'!$C$77:$E$77</c:f>
              <c:numCache>
                <c:formatCode>General</c:formatCode>
                <c:ptCount val="3"/>
                <c:pt idx="0">
                  <c:v>0.12029145299124699</c:v>
                </c:pt>
                <c:pt idx="1">
                  <c:v>1.6565762518071601</c:v>
                </c:pt>
                <c:pt idx="2">
                  <c:v>3.19286105113241</c:v>
                </c:pt>
              </c:numCache>
            </c:numRef>
          </c:yVal>
          <c:smooth val="1"/>
        </c:ser>
        <c:ser>
          <c:idx val="74"/>
          <c:order val="7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Sweep'!$C$78:$E$78</c:f>
              <c:numCache>
                <c:formatCode>General</c:formatCode>
                <c:ptCount val="3"/>
                <c:pt idx="0">
                  <c:v>0.125802223861149</c:v>
                </c:pt>
                <c:pt idx="1">
                  <c:v>1.6620870226546101</c:v>
                </c:pt>
                <c:pt idx="2">
                  <c:v>3.1983718222534998</c:v>
                </c:pt>
              </c:numCache>
            </c:numRef>
          </c:yVal>
          <c:smooth val="1"/>
        </c:ser>
        <c:ser>
          <c:idx val="75"/>
          <c:order val="7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Sweep'!$C$79:$E$79</c:f>
              <c:numCache>
                <c:formatCode>General</c:formatCode>
                <c:ptCount val="3"/>
                <c:pt idx="0">
                  <c:v>0.123046838427285</c:v>
                </c:pt>
                <c:pt idx="1">
                  <c:v>1.65933163722994</c:v>
                </c:pt>
                <c:pt idx="2">
                  <c:v>3.1956164366765201</c:v>
                </c:pt>
              </c:numCache>
            </c:numRef>
          </c:yVal>
          <c:smooth val="1"/>
        </c:ser>
        <c:ser>
          <c:idx val="76"/>
          <c:order val="7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Sweep'!$C$80:$E$80</c:f>
              <c:numCache>
                <c:formatCode>General</c:formatCode>
                <c:ptCount val="3"/>
                <c:pt idx="0">
                  <c:v>0.123123118167761</c:v>
                </c:pt>
                <c:pt idx="1">
                  <c:v>1.6603602974465099</c:v>
                </c:pt>
                <c:pt idx="2">
                  <c:v>3.1975974774751599</c:v>
                </c:pt>
              </c:numCache>
            </c:numRef>
          </c:yVal>
          <c:smooth val="1"/>
        </c:ser>
        <c:ser>
          <c:idx val="77"/>
          <c:order val="7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Sweep'!$C$81:$E$81</c:f>
              <c:numCache>
                <c:formatCode>General</c:formatCode>
                <c:ptCount val="3"/>
                <c:pt idx="0">
                  <c:v>0.120366024599445</c:v>
                </c:pt>
                <c:pt idx="1">
                  <c:v>1.65760320389154</c:v>
                </c:pt>
                <c:pt idx="2">
                  <c:v>3.1948403837770698</c:v>
                </c:pt>
              </c:numCache>
            </c:numRef>
          </c:yVal>
          <c:smooth val="1"/>
        </c:ser>
        <c:ser>
          <c:idx val="78"/>
          <c:order val="7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Sweep'!$C$82:$E$82</c:f>
              <c:numCache>
                <c:formatCode>General</c:formatCode>
                <c:ptCount val="3"/>
                <c:pt idx="0">
                  <c:v>0.12588021173050901</c:v>
                </c:pt>
                <c:pt idx="1">
                  <c:v>1.6631173910004</c:v>
                </c:pt>
                <c:pt idx="2">
                  <c:v>3.2003545712099499</c:v>
                </c:pt>
              </c:numCache>
            </c:numRef>
          </c:yVal>
          <c:smooth val="1"/>
        </c:ser>
        <c:ser>
          <c:idx val="79"/>
          <c:order val="7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Sweep'!$C$83:$E$83</c:f>
              <c:numCache>
                <c:formatCode>General</c:formatCode>
                <c:ptCount val="3"/>
                <c:pt idx="0">
                  <c:v>0.12312311816657601</c:v>
                </c:pt>
                <c:pt idx="1">
                  <c:v>1.6603602974453699</c:v>
                </c:pt>
                <c:pt idx="2">
                  <c:v>3.1975974774739599</c:v>
                </c:pt>
              </c:numCache>
            </c:numRef>
          </c:yVal>
          <c:smooth val="1"/>
        </c:ser>
        <c:ser>
          <c:idx val="80"/>
          <c:order val="8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Sweep'!$C$84:$E$84</c:f>
              <c:numCache>
                <c:formatCode>General</c:formatCode>
                <c:ptCount val="3"/>
                <c:pt idx="0">
                  <c:v>0.12196243995341501</c:v>
                </c:pt>
                <c:pt idx="1">
                  <c:v>1.6583090910322</c:v>
                </c:pt>
                <c:pt idx="2">
                  <c:v>3.1946557427048199</c:v>
                </c:pt>
              </c:numCache>
            </c:numRef>
          </c:yVal>
          <c:smooth val="1"/>
        </c:ser>
        <c:ser>
          <c:idx val="81"/>
          <c:order val="8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Sweep'!$C$85:$E$85</c:f>
              <c:numCache>
                <c:formatCode>General</c:formatCode>
                <c:ptCount val="3"/>
                <c:pt idx="0">
                  <c:v>0.119208761607471</c:v>
                </c:pt>
                <c:pt idx="1">
                  <c:v>1.65555541270087</c:v>
                </c:pt>
                <c:pt idx="2">
                  <c:v>3.1919020642621199</c:v>
                </c:pt>
              </c:numCache>
            </c:numRef>
          </c:yVal>
          <c:smooth val="1"/>
        </c:ser>
        <c:ser>
          <c:idx val="82"/>
          <c:order val="8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Sweep'!$C$86:$E$86</c:f>
              <c:numCache>
                <c:formatCode>General</c:formatCode>
                <c:ptCount val="3"/>
                <c:pt idx="0">
                  <c:v>0.12471611829444899</c:v>
                </c:pt>
                <c:pt idx="1">
                  <c:v>1.66106276936277</c:v>
                </c:pt>
                <c:pt idx="2">
                  <c:v>3.1974094211758999</c:v>
                </c:pt>
              </c:numCache>
            </c:numRef>
          </c:yVal>
          <c:smooth val="1"/>
        </c:ser>
        <c:ser>
          <c:idx val="83"/>
          <c:order val="8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Sweep'!$C$87:$E$87</c:f>
              <c:numCache>
                <c:formatCode>General</c:formatCode>
                <c:ptCount val="3"/>
                <c:pt idx="0">
                  <c:v>0.122113812650711</c:v>
                </c:pt>
                <c:pt idx="1">
                  <c:v>1.6603659202271199</c:v>
                </c:pt>
                <c:pt idx="2">
                  <c:v>3.19861802861231</c:v>
                </c:pt>
              </c:numCache>
            </c:numRef>
          </c:yVal>
          <c:smooth val="1"/>
        </c:ser>
        <c:ser>
          <c:idx val="84"/>
          <c:order val="8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Sweep'!$C$88:$E$88</c:f>
              <c:numCache>
                <c:formatCode>General</c:formatCode>
                <c:ptCount val="3"/>
                <c:pt idx="0">
                  <c:v>0.121962439952518</c:v>
                </c:pt>
                <c:pt idx="1">
                  <c:v>1.65830909103118</c:v>
                </c:pt>
                <c:pt idx="2">
                  <c:v>3.1946557427038198</c:v>
                </c:pt>
              </c:numCache>
            </c:numRef>
          </c:yVal>
          <c:smooth val="1"/>
        </c:ser>
        <c:ser>
          <c:idx val="85"/>
          <c:order val="8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Sweep'!$C$89:$E$89</c:f>
              <c:numCache>
                <c:formatCode>General</c:formatCode>
                <c:ptCount val="3"/>
                <c:pt idx="0">
                  <c:v>0.12203804744770699</c:v>
                </c:pt>
                <c:pt idx="1">
                  <c:v>1.65933711734615</c:v>
                </c:pt>
                <c:pt idx="2">
                  <c:v>3.1966361879363601</c:v>
                </c:pt>
              </c:numCache>
            </c:numRef>
          </c:yVal>
          <c:smooth val="1"/>
        </c:ser>
        <c:ser>
          <c:idx val="86"/>
          <c:order val="8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Sweep'!$C$90:$E$90</c:f>
              <c:numCache>
                <c:formatCode>General</c:formatCode>
                <c:ptCount val="3"/>
                <c:pt idx="0">
                  <c:v>0.119282662028959</c:v>
                </c:pt>
                <c:pt idx="1">
                  <c:v>1.65658173194224</c:v>
                </c:pt>
                <c:pt idx="2">
                  <c:v>3.1938808024007299</c:v>
                </c:pt>
              </c:numCache>
            </c:numRef>
          </c:yVal>
          <c:smooth val="1"/>
        </c:ser>
        <c:ser>
          <c:idx val="87"/>
          <c:order val="8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Sweep'!$C$91:$E$91</c:f>
              <c:numCache>
                <c:formatCode>General</c:formatCode>
                <c:ptCount val="3"/>
                <c:pt idx="0">
                  <c:v>0.12479343286107999</c:v>
                </c:pt>
                <c:pt idx="1">
                  <c:v>1.6620925027490101</c:v>
                </c:pt>
                <c:pt idx="2">
                  <c:v>3.1993915735058298</c:v>
                </c:pt>
              </c:numCache>
            </c:numRef>
          </c:yVal>
          <c:smooth val="1"/>
        </c:ser>
        <c:ser>
          <c:idx val="88"/>
          <c:order val="8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Sweep'!$C$92:$E$92</c:f>
              <c:numCache>
                <c:formatCode>General</c:formatCode>
                <c:ptCount val="3"/>
                <c:pt idx="0">
                  <c:v>0.12203804744638801</c:v>
                </c:pt>
                <c:pt idx="1">
                  <c:v>1.6593371173451199</c:v>
                </c:pt>
                <c:pt idx="2">
                  <c:v>3.1966361879352898</c:v>
                </c:pt>
              </c:numCache>
            </c:numRef>
          </c:yVal>
          <c:smooth val="1"/>
        </c:ser>
        <c:ser>
          <c:idx val="89"/>
          <c:order val="8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Sweep'!$C$93:$E$93</c:f>
              <c:numCache>
                <c:formatCode>General</c:formatCode>
                <c:ptCount val="3"/>
                <c:pt idx="0">
                  <c:v>0.11689553650944</c:v>
                </c:pt>
                <c:pt idx="1">
                  <c:v>1.65933773291536</c:v>
                </c:pt>
                <c:pt idx="2">
                  <c:v>3.2017799303295198</c:v>
                </c:pt>
              </c:numCache>
            </c:numRef>
          </c:yVal>
          <c:smooth val="1"/>
        </c:ser>
        <c:ser>
          <c:idx val="90"/>
          <c:order val="9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Sweep'!$C$94:$E$94</c:f>
              <c:numCache>
                <c:formatCode>General</c:formatCode>
                <c:ptCount val="3"/>
                <c:pt idx="0">
                  <c:v>0.11414015005447301</c:v>
                </c:pt>
                <c:pt idx="1">
                  <c:v>1.65658234648361</c:v>
                </c:pt>
                <c:pt idx="2">
                  <c:v>3.1990245436933602</c:v>
                </c:pt>
              </c:numCache>
            </c:numRef>
          </c:yVal>
          <c:smooth val="1"/>
        </c:ser>
        <c:ser>
          <c:idx val="91"/>
          <c:order val="9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Sweep'!$C$95:$E$95</c:f>
              <c:numCache>
                <c:formatCode>General</c:formatCode>
                <c:ptCount val="3"/>
                <c:pt idx="0">
                  <c:v>0.119650922958162</c:v>
                </c:pt>
                <c:pt idx="1">
                  <c:v>1.66209311934606</c:v>
                </c:pt>
                <c:pt idx="2">
                  <c:v>3.2045353170188</c:v>
                </c:pt>
              </c:numCache>
            </c:numRef>
          </c:yVal>
          <c:smooth val="1"/>
        </c:ser>
        <c:ser>
          <c:idx val="92"/>
          <c:order val="9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Sweep'!$C$96:$E$96</c:f>
              <c:numCache>
                <c:formatCode>General</c:formatCode>
                <c:ptCount val="3"/>
                <c:pt idx="0">
                  <c:v>0.11689553650821401</c:v>
                </c:pt>
                <c:pt idx="1">
                  <c:v>1.6593377329141099</c:v>
                </c:pt>
                <c:pt idx="2">
                  <c:v>3.2017799303283798</c:v>
                </c:pt>
              </c:numCache>
            </c:numRef>
          </c:yVal>
          <c:smooth val="1"/>
        </c:ser>
        <c:ser>
          <c:idx val="93"/>
          <c:order val="9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Sweep'!$C$97:$E$97</c:f>
              <c:numCache>
                <c:formatCode>General</c:formatCode>
                <c:ptCount val="3"/>
                <c:pt idx="0">
                  <c:v>0.116968005822746</c:v>
                </c:pt>
                <c:pt idx="1">
                  <c:v>1.6603664383086201</c:v>
                </c:pt>
                <c:pt idx="2">
                  <c:v>3.2037648719837</c:v>
                </c:pt>
              </c:numCache>
            </c:numRef>
          </c:yVal>
          <c:smooth val="1"/>
        </c:ser>
        <c:ser>
          <c:idx val="94"/>
          <c:order val="9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Sweep'!$C$98:$E$98</c:f>
              <c:numCache>
                <c:formatCode>General</c:formatCode>
                <c:ptCount val="3"/>
                <c:pt idx="0">
                  <c:v>0.119356718869662</c:v>
                </c:pt>
                <c:pt idx="1">
                  <c:v>1.65760882646055</c:v>
                </c:pt>
                <c:pt idx="2">
                  <c:v>3.1958609346892901</c:v>
                </c:pt>
              </c:numCache>
            </c:numRef>
          </c:yVal>
          <c:smooth val="1"/>
        </c:ser>
        <c:ser>
          <c:idx val="95"/>
          <c:order val="9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Sweep'!$C$99:$E$99</c:f>
              <c:numCache>
                <c:formatCode>General</c:formatCode>
                <c:ptCount val="3"/>
                <c:pt idx="0">
                  <c:v>0.114210911167998</c:v>
                </c:pt>
                <c:pt idx="1">
                  <c:v>1.6576093436770001</c:v>
                </c:pt>
                <c:pt idx="2">
                  <c:v>3.2010077771095098</c:v>
                </c:pt>
              </c:numCache>
            </c:numRef>
          </c:yVal>
          <c:smooth val="1"/>
        </c:ser>
        <c:ser>
          <c:idx val="96"/>
          <c:order val="9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Sweep'!$C$100:$E$100</c:f>
              <c:numCache>
                <c:formatCode>General</c:formatCode>
                <c:ptCount val="3"/>
                <c:pt idx="0">
                  <c:v>0.119725100471405</c:v>
                </c:pt>
                <c:pt idx="1">
                  <c:v>1.66312353293945</c:v>
                </c:pt>
                <c:pt idx="2">
                  <c:v>3.20652196692058</c:v>
                </c:pt>
              </c:numCache>
            </c:numRef>
          </c:yVal>
          <c:smooth val="1"/>
        </c:ser>
        <c:ser>
          <c:idx val="97"/>
          <c:order val="9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Sweep'!$C$101:$E$101</c:f>
              <c:numCache>
                <c:formatCode>General</c:formatCode>
                <c:ptCount val="3"/>
                <c:pt idx="0">
                  <c:v>0.116968005821486</c:v>
                </c:pt>
                <c:pt idx="1">
                  <c:v>1.66036643830737</c:v>
                </c:pt>
                <c:pt idx="2">
                  <c:v>3.20376487198254</c:v>
                </c:pt>
              </c:numCache>
            </c:numRef>
          </c:yVal>
          <c:smooth val="1"/>
        </c:ser>
        <c:ser>
          <c:idx val="98"/>
          <c:order val="9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Sweep'!$C$102:$E$102</c:f>
              <c:numCache>
                <c:formatCode>General</c:formatCode>
                <c:ptCount val="3"/>
                <c:pt idx="0">
                  <c:v>0.11581088708829999</c:v>
                </c:pt>
                <c:pt idx="1">
                  <c:v>1.65831514522446</c:v>
                </c:pt>
                <c:pt idx="2">
                  <c:v>3.2008194042835698</c:v>
                </c:pt>
              </c:numCache>
            </c:numRef>
          </c:yVal>
          <c:smooth val="1"/>
        </c:ser>
        <c:ser>
          <c:idx val="99"/>
          <c:order val="9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Sweep'!$C$103:$E$103</c:f>
              <c:numCache>
                <c:formatCode>General</c:formatCode>
                <c:ptCount val="3"/>
                <c:pt idx="0">
                  <c:v>0.113057207793097</c:v>
                </c:pt>
                <c:pt idx="1">
                  <c:v>1.6555614659545199</c:v>
                </c:pt>
                <c:pt idx="2">
                  <c:v>3.1980657248258102</c:v>
                </c:pt>
              </c:numCache>
            </c:numRef>
          </c:yVal>
          <c:smooth val="1"/>
        </c:ser>
        <c:ser>
          <c:idx val="100"/>
          <c:order val="10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Sweep'!$C$104:$E$104</c:f>
              <c:numCache>
                <c:formatCode>General</c:formatCode>
                <c:ptCount val="3"/>
                <c:pt idx="0">
                  <c:v>0.118564566376441</c:v>
                </c:pt>
                <c:pt idx="1">
                  <c:v>1.6610688244930301</c:v>
                </c:pt>
                <c:pt idx="2">
                  <c:v>3.2035730837903502</c:v>
                </c:pt>
              </c:numCache>
            </c:numRef>
          </c:yVal>
          <c:smooth val="1"/>
        </c:ser>
        <c:ser>
          <c:idx val="101"/>
          <c:order val="10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Sweep'!$C$105:$E$105</c:f>
              <c:numCache>
                <c:formatCode>General</c:formatCode>
                <c:ptCount val="3"/>
                <c:pt idx="0">
                  <c:v>0.11581088708690999</c:v>
                </c:pt>
                <c:pt idx="1">
                  <c:v>1.6583151452234299</c:v>
                </c:pt>
                <c:pt idx="2">
                  <c:v>3.20081940428252</c:v>
                </c:pt>
              </c:numCache>
            </c:numRef>
          </c:yVal>
          <c:smooth val="1"/>
        </c:ser>
        <c:ser>
          <c:idx val="102"/>
          <c:order val="10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Sweep'!$C$106:$E$106</c:f>
              <c:numCache>
                <c:formatCode>General</c:formatCode>
                <c:ptCount val="3"/>
                <c:pt idx="0">
                  <c:v>0.11588268397366699</c:v>
                </c:pt>
                <c:pt idx="1">
                  <c:v>1.65934321666522</c:v>
                </c:pt>
                <c:pt idx="2">
                  <c:v>3.20280375044607</c:v>
                </c:pt>
              </c:numCache>
            </c:numRef>
          </c:yVal>
          <c:smooth val="1"/>
        </c:ser>
        <c:ser>
          <c:idx val="103"/>
          <c:order val="10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Sweep'!$C$107:$E$107</c:f>
              <c:numCache>
                <c:formatCode>General</c:formatCode>
                <c:ptCount val="3"/>
                <c:pt idx="0">
                  <c:v>0.11312729753739301</c:v>
                </c:pt>
                <c:pt idx="1">
                  <c:v>1.6565878302538299</c:v>
                </c:pt>
                <c:pt idx="2">
                  <c:v>3.20004836381151</c:v>
                </c:pt>
              </c:numCache>
            </c:numRef>
          </c:yVal>
          <c:smooth val="1"/>
        </c:ser>
        <c:ser>
          <c:idx val="104"/>
          <c:order val="10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Sweep'!$C$108:$E$108</c:f>
              <c:numCache>
                <c:formatCode>General</c:formatCode>
                <c:ptCount val="3"/>
                <c:pt idx="0">
                  <c:v>0.118638070403961</c:v>
                </c:pt>
                <c:pt idx="1">
                  <c:v>1.6620986030754701</c:v>
                </c:pt>
                <c:pt idx="2">
                  <c:v>3.2055591371384899</c:v>
                </c:pt>
              </c:numCache>
            </c:numRef>
          </c:yVal>
          <c:smooth val="1"/>
        </c:ser>
        <c:ser>
          <c:idx val="105"/>
          <c:order val="10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Sweep'!$C$109:$E$109</c:f>
              <c:numCache>
                <c:formatCode>General</c:formatCode>
                <c:ptCount val="3"/>
                <c:pt idx="0">
                  <c:v>0.124870906426737</c:v>
                </c:pt>
                <c:pt idx="1">
                  <c:v>1.6631230139931401</c:v>
                </c:pt>
                <c:pt idx="2">
                  <c:v>3.2013751225756999</c:v>
                </c:pt>
              </c:numCache>
            </c:numRef>
          </c:yVal>
          <c:smooth val="1"/>
        </c:ser>
        <c:ser>
          <c:idx val="106"/>
          <c:order val="10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Sweep'!$C$110:$E$110</c:f>
              <c:numCache>
                <c:formatCode>General</c:formatCode>
                <c:ptCount val="3"/>
                <c:pt idx="0">
                  <c:v>0.11588268397253999</c:v>
                </c:pt>
                <c:pt idx="1">
                  <c:v>1.6593432166641999</c:v>
                </c:pt>
                <c:pt idx="2">
                  <c:v>3.2028037504449198</c:v>
                </c:pt>
              </c:numCache>
            </c:numRef>
          </c:yVal>
          <c:smooth val="1"/>
        </c:ser>
        <c:ser>
          <c:idx val="107"/>
          <c:order val="10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Sweep'!$C$111:$E$111</c:f>
              <c:numCache>
                <c:formatCode>General</c:formatCode>
                <c:ptCount val="3"/>
                <c:pt idx="0">
                  <c:v>0.116823115256338</c:v>
                </c:pt>
                <c:pt idx="1">
                  <c:v>1.65830971023688</c:v>
                </c:pt>
                <c:pt idx="2">
                  <c:v>3.1997963060730799</c:v>
                </c:pt>
              </c:numCache>
            </c:numRef>
          </c:yVal>
          <c:smooth val="1"/>
        </c:ser>
        <c:ser>
          <c:idx val="108"/>
          <c:order val="10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Sweep'!$C$112:$E$112</c:f>
              <c:numCache>
                <c:formatCode>General</c:formatCode>
                <c:ptCount val="3"/>
                <c:pt idx="0">
                  <c:v>0.114069435867747</c:v>
                </c:pt>
                <c:pt idx="1">
                  <c:v>1.6555560308719099</c:v>
                </c:pt>
                <c:pt idx="2">
                  <c:v>3.1970426265355401</c:v>
                </c:pt>
              </c:numCache>
            </c:numRef>
          </c:yVal>
          <c:smooth val="1"/>
        </c:ser>
        <c:ser>
          <c:idx val="109"/>
          <c:order val="10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Sweep'!$C$113:$E$113</c:f>
              <c:numCache>
                <c:formatCode>General</c:formatCode>
                <c:ptCount val="3"/>
                <c:pt idx="0">
                  <c:v>0.119576794638758</c:v>
                </c:pt>
                <c:pt idx="1">
                  <c:v>1.66106338960143</c:v>
                </c:pt>
                <c:pt idx="2">
                  <c:v>3.20254998565545</c:v>
                </c:pt>
              </c:numCache>
            </c:numRef>
          </c:yVal>
          <c:smooth val="1"/>
        </c:ser>
        <c:ser>
          <c:idx val="110"/>
          <c:order val="11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Sweep'!$C$114:$E$114</c:f>
              <c:numCache>
                <c:formatCode>General</c:formatCode>
                <c:ptCount val="3"/>
                <c:pt idx="0">
                  <c:v>0.116823115254864</c:v>
                </c:pt>
                <c:pt idx="1">
                  <c:v>1.6583097102356299</c:v>
                </c:pt>
                <c:pt idx="2">
                  <c:v>3.1997963060719501</c:v>
                </c:pt>
              </c:numCache>
            </c:numRef>
          </c:yVal>
          <c:smooth val="1"/>
        </c:ser>
        <c:ser>
          <c:idx val="111"/>
          <c:order val="11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Sweep'!$C$115:$E$115</c:f>
              <c:numCache>
                <c:formatCode>General</c:formatCode>
                <c:ptCount val="3"/>
                <c:pt idx="0">
                  <c:v>0.116895536757483</c:v>
                </c:pt>
                <c:pt idx="1">
                  <c:v>1.65933773693475</c:v>
                </c:pt>
                <c:pt idx="2">
                  <c:v>3.2017799381193699</c:v>
                </c:pt>
              </c:numCache>
            </c:numRef>
          </c:yVal>
          <c:smooth val="1"/>
        </c:ser>
        <c:ser>
          <c:idx val="112"/>
          <c:order val="11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Sweep'!$C$116:$E$116</c:f>
              <c:numCache>
                <c:formatCode>General</c:formatCode>
                <c:ptCount val="3"/>
                <c:pt idx="0">
                  <c:v>0.114140150296055</c:v>
                </c:pt>
                <c:pt idx="1">
                  <c:v>1.6565823504964099</c:v>
                </c:pt>
                <c:pt idx="2">
                  <c:v>3.1990245514766502</c:v>
                </c:pt>
              </c:numCache>
            </c:numRef>
          </c:yVal>
          <c:smooth val="1"/>
        </c:ser>
        <c:ser>
          <c:idx val="113"/>
          <c:order val="11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Sweep'!$C$117:$E$117</c:f>
              <c:numCache>
                <c:formatCode>General</c:formatCode>
                <c:ptCount val="3"/>
                <c:pt idx="0">
                  <c:v>0.119650923212844</c:v>
                </c:pt>
                <c:pt idx="1">
                  <c:v>1.66209312337205</c:v>
                </c:pt>
                <c:pt idx="2">
                  <c:v>3.2045353248152399</c:v>
                </c:pt>
              </c:numCache>
            </c:numRef>
          </c:yVal>
          <c:smooth val="1"/>
        </c:ser>
        <c:ser>
          <c:idx val="114"/>
          <c:order val="11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Sweep'!$C$118:$E$118</c:f>
              <c:numCache>
                <c:formatCode>General</c:formatCode>
                <c:ptCount val="3"/>
                <c:pt idx="0">
                  <c:v>0.116895536756462</c:v>
                </c:pt>
                <c:pt idx="1">
                  <c:v>1.6593377369335001</c:v>
                </c:pt>
                <c:pt idx="2">
                  <c:v>3.2017799381182499</c:v>
                </c:pt>
              </c:numCache>
            </c:numRef>
          </c:yVal>
          <c:smooth val="1"/>
        </c:ser>
        <c:ser>
          <c:idx val="115"/>
          <c:order val="11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Sweep'!$C$119:$E$119</c:f>
              <c:numCache>
                <c:formatCode>General</c:formatCode>
                <c:ptCount val="3"/>
                <c:pt idx="0">
                  <c:v>0.11573913781648</c:v>
                </c:pt>
                <c:pt idx="1">
                  <c:v>1.6572877560781001</c:v>
                </c:pt>
                <c:pt idx="2">
                  <c:v>3.1988363751214499</c:v>
                </c:pt>
              </c:numCache>
            </c:numRef>
          </c:yVal>
          <c:smooth val="1"/>
        </c:ser>
        <c:ser>
          <c:idx val="116"/>
          <c:order val="11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Sweep'!$C$120:$E$120</c:f>
              <c:numCache>
                <c:formatCode>General</c:formatCode>
                <c:ptCount val="3"/>
                <c:pt idx="0">
                  <c:v>0.122113812649605</c:v>
                </c:pt>
                <c:pt idx="1">
                  <c:v>1.6603659202259899</c:v>
                </c:pt>
                <c:pt idx="2">
                  <c:v>3.1986180286111598</c:v>
                </c:pt>
              </c:numCache>
            </c:numRef>
          </c:yVal>
          <c:smooth val="1"/>
        </c:ser>
        <c:ser>
          <c:idx val="117"/>
          <c:order val="11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Sweep'!$C$121:$E$121</c:f>
              <c:numCache>
                <c:formatCode>General</c:formatCode>
                <c:ptCount val="3"/>
                <c:pt idx="0">
                  <c:v>0.112987164530035</c:v>
                </c:pt>
                <c:pt idx="1">
                  <c:v>1.65453578281727</c:v>
                </c:pt>
                <c:pt idx="2">
                  <c:v>3.19608440170198</c:v>
                </c:pt>
              </c:numCache>
            </c:numRef>
          </c:yVal>
          <c:smooth val="1"/>
        </c:ser>
        <c:ser>
          <c:idx val="118"/>
          <c:order val="118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Sweep'!$C$122:$E$122</c:f>
              <c:numCache>
                <c:formatCode>General</c:formatCode>
                <c:ptCount val="3"/>
                <c:pt idx="0">
                  <c:v>0.118491111096244</c:v>
                </c:pt>
                <c:pt idx="1">
                  <c:v>1.6600397293378699</c:v>
                </c:pt>
                <c:pt idx="2">
                  <c:v>3.2015883485819701</c:v>
                </c:pt>
              </c:numCache>
            </c:numRef>
          </c:yVal>
          <c:smooth val="1"/>
        </c:ser>
        <c:ser>
          <c:idx val="119"/>
          <c:order val="119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Sweep'!$C$123:$E$123</c:f>
              <c:numCache>
                <c:formatCode>General</c:formatCode>
                <c:ptCount val="3"/>
                <c:pt idx="0">
                  <c:v>0.115739137815437</c:v>
                </c:pt>
                <c:pt idx="1">
                  <c:v>1.6572877560769601</c:v>
                </c:pt>
                <c:pt idx="2">
                  <c:v>3.1988363751203601</c:v>
                </c:pt>
              </c:numCache>
            </c:numRef>
          </c:yVal>
          <c:smooth val="1"/>
        </c:ser>
        <c:ser>
          <c:idx val="120"/>
          <c:order val="120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Sweep'!$C$124:$E$124</c:f>
              <c:numCache>
                <c:formatCode>General</c:formatCode>
                <c:ptCount val="3"/>
                <c:pt idx="0">
                  <c:v>0.11581088733386399</c:v>
                </c:pt>
                <c:pt idx="1">
                  <c:v>1.6583151492413699</c:v>
                </c:pt>
                <c:pt idx="2">
                  <c:v>3.2008194120711999</c:v>
                </c:pt>
              </c:numCache>
            </c:numRef>
          </c:yVal>
          <c:smooth val="1"/>
        </c:ser>
        <c:ser>
          <c:idx val="121"/>
          <c:order val="121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Sweep'!$C$125:$E$125</c:f>
              <c:numCache>
                <c:formatCode>General</c:formatCode>
                <c:ptCount val="3"/>
                <c:pt idx="0">
                  <c:v>0.11305720803185799</c:v>
                </c:pt>
                <c:pt idx="1">
                  <c:v>1.6555614699649299</c:v>
                </c:pt>
                <c:pt idx="2">
                  <c:v>3.1980657326066901</c:v>
                </c:pt>
              </c:numCache>
            </c:numRef>
          </c:yVal>
          <c:smooth val="1"/>
        </c:ser>
        <c:ser>
          <c:idx val="122"/>
          <c:order val="122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Sweep'!$C$126:$E$126</c:f>
              <c:numCache>
                <c:formatCode>General</c:formatCode>
                <c:ptCount val="3"/>
                <c:pt idx="0">
                  <c:v>0.118564566628604</c:v>
                </c:pt>
                <c:pt idx="1">
                  <c:v>1.66106882851654</c:v>
                </c:pt>
                <c:pt idx="2">
                  <c:v>3.2035730915845302</c:v>
                </c:pt>
              </c:numCache>
            </c:numRef>
          </c:yVal>
          <c:smooth val="1"/>
        </c:ser>
        <c:ser>
          <c:idx val="123"/>
          <c:order val="123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Sweep'!$C$127:$E$127</c:f>
              <c:numCache>
                <c:formatCode>General</c:formatCode>
                <c:ptCount val="3"/>
                <c:pt idx="0">
                  <c:v>0.115810887332454</c:v>
                </c:pt>
                <c:pt idx="1">
                  <c:v>1.65831514924012</c:v>
                </c:pt>
                <c:pt idx="2">
                  <c:v>3.2008194120700302</c:v>
                </c:pt>
              </c:numCache>
            </c:numRef>
          </c:yVal>
          <c:smooth val="1"/>
        </c:ser>
        <c:ser>
          <c:idx val="124"/>
          <c:order val="124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Sweep'!$C$128:$E$128</c:f>
              <c:numCache>
                <c:formatCode>General</c:formatCode>
                <c:ptCount val="3"/>
                <c:pt idx="0">
                  <c:v>0.117980706237821</c:v>
                </c:pt>
                <c:pt idx="1">
                  <c:v>1.6603608111433299</c:v>
                </c:pt>
                <c:pt idx="2">
                  <c:v>3.2027409171479602</c:v>
                </c:pt>
              </c:numCache>
            </c:numRef>
          </c:yVal>
          <c:smooth val="1"/>
        </c:ser>
        <c:ser>
          <c:idx val="125"/>
          <c:order val="125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Sweep'!$C$129:$E$129</c:f>
              <c:numCache>
                <c:formatCode>General</c:formatCode>
                <c:ptCount val="3"/>
                <c:pt idx="0">
                  <c:v>0.11522361180417399</c:v>
                </c:pt>
                <c:pt idx="1">
                  <c:v>1.6576037167305999</c:v>
                </c:pt>
                <c:pt idx="2">
                  <c:v>3.1999838225131798</c:v>
                </c:pt>
              </c:numCache>
            </c:numRef>
          </c:yVal>
          <c:smooth val="1"/>
        </c:ser>
        <c:ser>
          <c:idx val="126"/>
          <c:order val="126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Sweep'!$C$130:$E$130</c:f>
              <c:numCache>
                <c:formatCode>General</c:formatCode>
                <c:ptCount val="3"/>
                <c:pt idx="0">
                  <c:v>0.120737800665892</c:v>
                </c:pt>
                <c:pt idx="1">
                  <c:v>1.6631179055548599</c:v>
                </c:pt>
                <c:pt idx="2">
                  <c:v>3.2054980118402701</c:v>
                </c:pt>
              </c:numCache>
            </c:numRef>
          </c:yVal>
          <c:smooth val="1"/>
        </c:ser>
        <c:ser>
          <c:idx val="127"/>
          <c:order val="127"/>
          <c:marker>
            <c:symbol val="none"/>
          </c:marker>
          <c:xVal>
            <c:numRef>
              <c:f>'DC Sweep'!$C$2:$E$2</c:f>
              <c:numCache>
                <c:formatCode>General</c:formatCode>
                <c:ptCount val="3"/>
                <c:pt idx="0">
                  <c:v>-1</c:v>
                </c:pt>
                <c:pt idx="1">
                  <c:v>0</c:v>
                </c:pt>
                <c:pt idx="2">
                  <c:v>1</c:v>
                </c:pt>
              </c:numCache>
            </c:numRef>
          </c:xVal>
          <c:yVal>
            <c:numRef>
              <c:f>'DC Sweep'!$C$131:$E$131</c:f>
              <c:numCache>
                <c:formatCode>General</c:formatCode>
                <c:ptCount val="3"/>
                <c:pt idx="0">
                  <c:v>0.120953713014954</c:v>
                </c:pt>
                <c:pt idx="1">
                  <c:v>1.6583146277640299</c:v>
                </c:pt>
                <c:pt idx="2">
                  <c:v>3.1956755431501702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36640"/>
        <c:axId val="44338560"/>
      </c:scatterChart>
      <c:valAx>
        <c:axId val="443366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 Current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338560"/>
        <c:crosses val="autoZero"/>
        <c:crossBetween val="midCat"/>
      </c:valAx>
      <c:valAx>
        <c:axId val="44338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336640"/>
        <c:crossesAt val="-1.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Gain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Sweep'!$B$4:$B$131</c:f>
              <c:numCache>
                <c:formatCode>General</c:formatCode>
                <c:ptCount val="1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</c:numCache>
            </c:numRef>
          </c:xVal>
          <c:yVal>
            <c:numRef>
              <c:f>'DC Sweep'!$G$4:$G$131</c:f>
              <c:numCache>
                <c:formatCode>General</c:formatCode>
                <c:ptCount val="128"/>
                <c:pt idx="0">
                  <c:v>0.154552302269058</c:v>
                </c:pt>
                <c:pt idx="1">
                  <c:v>0.21664306100897035</c:v>
                </c:pt>
                <c:pt idx="2">
                  <c:v>0.21664305314367466</c:v>
                </c:pt>
                <c:pt idx="3">
                  <c:v>0.21664307124924942</c:v>
                </c:pt>
                <c:pt idx="4">
                  <c:v>0.21664306101087361</c:v>
                </c:pt>
                <c:pt idx="5">
                  <c:v>0.15858461758846795</c:v>
                </c:pt>
                <c:pt idx="6">
                  <c:v>0.15858461170610266</c:v>
                </c:pt>
                <c:pt idx="7">
                  <c:v>0.15858462539993948</c:v>
                </c:pt>
                <c:pt idx="8">
                  <c:v>0.15858461758218148</c:v>
                </c:pt>
                <c:pt idx="9">
                  <c:v>0.22067787566088176</c:v>
                </c:pt>
                <c:pt idx="10">
                  <c:v>-0.17136915487386323</c:v>
                </c:pt>
                <c:pt idx="11">
                  <c:v>0.22067786853226948</c:v>
                </c:pt>
                <c:pt idx="12">
                  <c:v>0.22067788500701313</c:v>
                </c:pt>
                <c:pt idx="13">
                  <c:v>0.22067787565535948</c:v>
                </c:pt>
                <c:pt idx="14">
                  <c:v>9.2502754201192194E-2</c:v>
                </c:pt>
                <c:pt idx="15">
                  <c:v>9.2502748816495173E-2</c:v>
                </c:pt>
                <c:pt idx="16">
                  <c:v>9.2502761357372607E-2</c:v>
                </c:pt>
                <c:pt idx="17">
                  <c:v>9.2502754198668963E-2</c:v>
                </c:pt>
                <c:pt idx="18">
                  <c:v>0.15455254712302191</c:v>
                </c:pt>
                <c:pt idx="19">
                  <c:v>0.15455254059991375</c:v>
                </c:pt>
                <c:pt idx="20">
                  <c:v>0.15455255570259477</c:v>
                </c:pt>
                <c:pt idx="21">
                  <c:v>-0.17136914686168644</c:v>
                </c:pt>
                <c:pt idx="22">
                  <c:v>0.15455254711895591</c:v>
                </c:pt>
                <c:pt idx="23">
                  <c:v>9.6532571774061535E-2</c:v>
                </c:pt>
                <c:pt idx="24">
                  <c:v>9.6532566926135724E-2</c:v>
                </c:pt>
                <c:pt idx="25">
                  <c:v>9.6532578262204891E-2</c:v>
                </c:pt>
                <c:pt idx="26">
                  <c:v>9.65325717688853E-2</c:v>
                </c:pt>
                <c:pt idx="27">
                  <c:v>0.15858486245522108</c:v>
                </c:pt>
                <c:pt idx="28">
                  <c:v>0.1585848565573415</c:v>
                </c:pt>
                <c:pt idx="29">
                  <c:v>0.15858487025035647</c:v>
                </c:pt>
                <c:pt idx="30">
                  <c:v>0.15858486245602851</c:v>
                </c:pt>
                <c:pt idx="31">
                  <c:v>-0.17136915144630196</c:v>
                </c:pt>
                <c:pt idx="32">
                  <c:v>-0.10948045038246383</c:v>
                </c:pt>
                <c:pt idx="33">
                  <c:v>-0.10948045453422213</c:v>
                </c:pt>
                <c:pt idx="34">
                  <c:v>-0.10948044486828885</c:v>
                </c:pt>
                <c:pt idx="35">
                  <c:v>-0.10948045038795726</c:v>
                </c:pt>
                <c:pt idx="36">
                  <c:v>-0.23723082986143235</c:v>
                </c:pt>
                <c:pt idx="37">
                  <c:v>-0.23723083300016259</c:v>
                </c:pt>
                <c:pt idx="38">
                  <c:v>-0.23723082564924619</c:v>
                </c:pt>
                <c:pt idx="39">
                  <c:v>-0.17538569307376337</c:v>
                </c:pt>
                <c:pt idx="40">
                  <c:v>-0.23723082985556404</c:v>
                </c:pt>
                <c:pt idx="41">
                  <c:v>-0.17538544902409112</c:v>
                </c:pt>
                <c:pt idx="42">
                  <c:v>-0.17538545281902085</c:v>
                </c:pt>
                <c:pt idx="43">
                  <c:v>-0.17538544394918959</c:v>
                </c:pt>
                <c:pt idx="44">
                  <c:v>-0.17538544902523018</c:v>
                </c:pt>
                <c:pt idx="45">
                  <c:v>-0.23321677638551722</c:v>
                </c:pt>
                <c:pt idx="46">
                  <c:v>-0.23321677919759679</c:v>
                </c:pt>
                <c:pt idx="47">
                  <c:v>-0.233216772573516</c:v>
                </c:pt>
                <c:pt idx="48">
                  <c:v>-0.23321677638935254</c:v>
                </c:pt>
                <c:pt idx="49">
                  <c:v>-0.17136890738766142</c:v>
                </c:pt>
                <c:pt idx="50">
                  <c:v>-0.17538569688165531</c:v>
                </c:pt>
                <c:pt idx="51">
                  <c:v>-0.17136891080233257</c:v>
                </c:pt>
                <c:pt idx="52">
                  <c:v>-0.17136890279688921</c:v>
                </c:pt>
                <c:pt idx="53">
                  <c:v>-0.17136890738784885</c:v>
                </c:pt>
                <c:pt idx="54">
                  <c:v>-0.1794041626161953</c:v>
                </c:pt>
                <c:pt idx="55">
                  <c:v>-0.17940416684770222</c:v>
                </c:pt>
                <c:pt idx="56">
                  <c:v>-0.17940415703720924</c:v>
                </c:pt>
                <c:pt idx="57">
                  <c:v>-0.17940416262292871</c:v>
                </c:pt>
                <c:pt idx="58">
                  <c:v>-0.11752044224932312</c:v>
                </c:pt>
                <c:pt idx="59">
                  <c:v>-0.11752044732536372</c:v>
                </c:pt>
                <c:pt idx="60">
                  <c:v>-0.11752043556928421</c:v>
                </c:pt>
                <c:pt idx="61">
                  <c:v>-0.17538568799811205</c:v>
                </c:pt>
                <c:pt idx="62">
                  <c:v>-0.11752044225129847</c:v>
                </c:pt>
                <c:pt idx="63">
                  <c:v>-0.17538529310460024</c:v>
                </c:pt>
                <c:pt idx="64">
                  <c:v>-0.17538529691879307</c:v>
                </c:pt>
                <c:pt idx="65">
                  <c:v>-0.17538528804721715</c:v>
                </c:pt>
                <c:pt idx="66">
                  <c:v>-0.17538529310830578</c:v>
                </c:pt>
                <c:pt idx="67">
                  <c:v>-0.11349908155850268</c:v>
                </c:pt>
                <c:pt idx="68">
                  <c:v>-0.11349908616379431</c:v>
                </c:pt>
                <c:pt idx="69">
                  <c:v>-0.113499075476427</c:v>
                </c:pt>
                <c:pt idx="70">
                  <c:v>-0.11349908155502783</c:v>
                </c:pt>
                <c:pt idx="71">
                  <c:v>-0.24124681009526375</c:v>
                </c:pt>
                <c:pt idx="72">
                  <c:v>-0.17538569307184571</c:v>
                </c:pt>
                <c:pt idx="73">
                  <c:v>-0.24124681359860853</c:v>
                </c:pt>
                <c:pt idx="74">
                  <c:v>-0.2412468054431553</c:v>
                </c:pt>
                <c:pt idx="75">
                  <c:v>-0.24124681008977031</c:v>
                </c:pt>
                <c:pt idx="76">
                  <c:v>-0.17940391859094795</c:v>
                </c:pt>
                <c:pt idx="77">
                  <c:v>-0.17940392280438852</c:v>
                </c:pt>
                <c:pt idx="78">
                  <c:v>-0.17940391300517081</c:v>
                </c:pt>
                <c:pt idx="79">
                  <c:v>-0.17940391859143817</c:v>
                </c:pt>
                <c:pt idx="80">
                  <c:v>-0.23723043014919212</c:v>
                </c:pt>
                <c:pt idx="81">
                  <c:v>-0.23723043329061866</c:v>
                </c:pt>
                <c:pt idx="82">
                  <c:v>-0.23723042592692745</c:v>
                </c:pt>
                <c:pt idx="83">
                  <c:v>-0.11349948176626284</c:v>
                </c:pt>
                <c:pt idx="84">
                  <c:v>-0.2372304301525372</c:v>
                </c:pt>
                <c:pt idx="85">
                  <c:v>-0.17538504906970692</c:v>
                </c:pt>
                <c:pt idx="86">
                  <c:v>-0.17538505286457901</c:v>
                </c:pt>
                <c:pt idx="87">
                  <c:v>-0.17538504400162533</c:v>
                </c:pt>
                <c:pt idx="88">
                  <c:v>-0.17538504906163258</c:v>
                </c:pt>
                <c:pt idx="89">
                  <c:v>0.15858421493765484</c:v>
                </c:pt>
                <c:pt idx="90">
                  <c:v>0.15858420905477047</c:v>
                </c:pt>
                <c:pt idx="91">
                  <c:v>0.15858422274798728</c:v>
                </c:pt>
                <c:pt idx="92">
                  <c:v>0.158584214940452</c:v>
                </c:pt>
                <c:pt idx="93">
                  <c:v>0.22067747275824984</c:v>
                </c:pt>
                <c:pt idx="94">
                  <c:v>-0.11349948637570699</c:v>
                </c:pt>
                <c:pt idx="95">
                  <c:v>0.22067746563350174</c:v>
                </c:pt>
                <c:pt idx="96">
                  <c:v>0.2206774821160746</c:v>
                </c:pt>
                <c:pt idx="97">
                  <c:v>0.22067747276149405</c:v>
                </c:pt>
                <c:pt idx="98">
                  <c:v>0.16261419465161839</c:v>
                </c:pt>
                <c:pt idx="99">
                  <c:v>0.16261418937380556</c:v>
                </c:pt>
                <c:pt idx="100">
                  <c:v>0.16261420175029789</c:v>
                </c:pt>
                <c:pt idx="101">
                  <c:v>0.16261419466266294</c:v>
                </c:pt>
                <c:pt idx="102">
                  <c:v>0.22470995040269059</c:v>
                </c:pt>
                <c:pt idx="103">
                  <c:v>0.2247099439648389</c:v>
                </c:pt>
                <c:pt idx="104">
                  <c:v>0.22470995891327097</c:v>
                </c:pt>
                <c:pt idx="105">
                  <c:v>-0.11349947568301925</c:v>
                </c:pt>
                <c:pt idx="106">
                  <c:v>0.22470995040194086</c:v>
                </c:pt>
                <c:pt idx="107">
                  <c:v>9.6532169374735563E-2</c:v>
                </c:pt>
                <c:pt idx="108">
                  <c:v>9.6532164538733825E-2</c:v>
                </c:pt>
                <c:pt idx="109">
                  <c:v>9.6532175866627712E-2</c:v>
                </c:pt>
                <c:pt idx="110">
                  <c:v>9.6532169385909875E-2</c:v>
                </c:pt>
                <c:pt idx="111">
                  <c:v>0.15858445980152427</c:v>
                </c:pt>
                <c:pt idx="112">
                  <c:v>0.15858445391542458</c:v>
                </c:pt>
                <c:pt idx="113">
                  <c:v>0.1585844676102563</c:v>
                </c:pt>
                <c:pt idx="114">
                  <c:v>0.15858445979830893</c:v>
                </c:pt>
                <c:pt idx="115">
                  <c:v>0.1005596527587598</c:v>
                </c:pt>
                <c:pt idx="116">
                  <c:v>-0.11349948176770468</c:v>
                </c:pt>
                <c:pt idx="117">
                  <c:v>0.10055964843977597</c:v>
                </c:pt>
                <c:pt idx="118">
                  <c:v>0.10055965862747081</c:v>
                </c:pt>
                <c:pt idx="119">
                  <c:v>0.10055965275724586</c:v>
                </c:pt>
                <c:pt idx="120">
                  <c:v>0.16261443952389379</c:v>
                </c:pt>
                <c:pt idx="121">
                  <c:v>0.16261443424779676</c:v>
                </c:pt>
                <c:pt idx="122">
                  <c:v>0.16261444662097285</c:v>
                </c:pt>
                <c:pt idx="123">
                  <c:v>0.16261443953169419</c:v>
                </c:pt>
                <c:pt idx="124">
                  <c:v>0.1545523022772477</c:v>
                </c:pt>
                <c:pt idx="125">
                  <c:v>0.15455229574694471</c:v>
                </c:pt>
                <c:pt idx="126">
                  <c:v>0.15455231085643123</c:v>
                </c:pt>
                <c:pt idx="127">
                  <c:v>-0.17136915145401585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58208"/>
        <c:axId val="42989056"/>
      </c:scatterChart>
      <c:valAx>
        <c:axId val="42958208"/>
        <c:scaling>
          <c:orientation val="minMax"/>
          <c:max val="12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989056"/>
        <c:crossesAt val="-0.5"/>
        <c:crossBetween val="midCat"/>
      </c:valAx>
      <c:valAx>
        <c:axId val="42989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Gain</a:t>
                </a:r>
                <a:r>
                  <a:rPr lang="en-US" baseline="0"/>
                  <a:t> 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958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Offset Error</a:t>
            </a:r>
            <a:r>
              <a:rPr lang="en-US" baseline="0"/>
              <a:t> (%)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Sweep'!$B$4:$B$131</c:f>
              <c:numCache>
                <c:formatCode>General</c:formatCode>
                <c:ptCount val="1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</c:numCache>
            </c:numRef>
          </c:xVal>
          <c:yVal>
            <c:numRef>
              <c:f>'DC Sweep'!$H$4:$H$131</c:f>
              <c:numCache>
                <c:formatCode>General</c:formatCode>
                <c:ptCount val="128"/>
                <c:pt idx="0">
                  <c:v>0.62792794801879603</c:v>
                </c:pt>
                <c:pt idx="1">
                  <c:v>0.6903121693042501</c:v>
                </c:pt>
                <c:pt idx="2">
                  <c:v>0.52311194677454809</c:v>
                </c:pt>
                <c:pt idx="3">
                  <c:v>0.85751239175879346</c:v>
                </c:pt>
                <c:pt idx="4">
                  <c:v>0.69031216924242744</c:v>
                </c:pt>
                <c:pt idx="5">
                  <c:v>0.56591701487636448</c:v>
                </c:pt>
                <c:pt idx="6">
                  <c:v>0.3989239081490969</c:v>
                </c:pt>
                <c:pt idx="7">
                  <c:v>0.73291012156667845</c:v>
                </c:pt>
                <c:pt idx="8">
                  <c:v>0.56591701481394974</c:v>
                </c:pt>
                <c:pt idx="9">
                  <c:v>0.62826279245455718</c:v>
                </c:pt>
                <c:pt idx="10">
                  <c:v>0.33702723382485666</c:v>
                </c:pt>
                <c:pt idx="11">
                  <c:v>0.46116615846303333</c:v>
                </c:pt>
                <c:pt idx="12">
                  <c:v>0.79535942640545365</c:v>
                </c:pt>
                <c:pt idx="13">
                  <c:v>0.62826279238545424</c:v>
                </c:pt>
                <c:pt idx="14">
                  <c:v>0.56558512903576341</c:v>
                </c:pt>
                <c:pt idx="15">
                  <c:v>0.39859202068909083</c:v>
                </c:pt>
                <c:pt idx="16">
                  <c:v>0.73257823735818595</c:v>
                </c:pt>
                <c:pt idx="17">
                  <c:v>0.56558512897394075</c:v>
                </c:pt>
                <c:pt idx="18">
                  <c:v>0.62792819183879045</c:v>
                </c:pt>
                <c:pt idx="19">
                  <c:v>0.46083156036424322</c:v>
                </c:pt>
                <c:pt idx="20">
                  <c:v>0.79502482324848733</c:v>
                </c:pt>
                <c:pt idx="21">
                  <c:v>0.67080643445940136</c:v>
                </c:pt>
                <c:pt idx="22">
                  <c:v>0.62792819177637571</c:v>
                </c:pt>
                <c:pt idx="23">
                  <c:v>0.50361261396425161</c:v>
                </c:pt>
                <c:pt idx="24">
                  <c:v>0.3367229658096963</c:v>
                </c:pt>
                <c:pt idx="25">
                  <c:v>0.67050226208000963</c:v>
                </c:pt>
                <c:pt idx="26">
                  <c:v>0.50361261390242895</c:v>
                </c:pt>
                <c:pt idx="27">
                  <c:v>0.56591725848242902</c:v>
                </c:pt>
                <c:pt idx="28">
                  <c:v>0.39892415134910253</c:v>
                </c:pt>
                <c:pt idx="29">
                  <c:v>0.7329103655593967</c:v>
                </c:pt>
                <c:pt idx="30">
                  <c:v>0.56591725842060647</c:v>
                </c:pt>
                <c:pt idx="31">
                  <c:v>0.50391683412182875</c:v>
                </c:pt>
                <c:pt idx="32">
                  <c:v>0.56622417478666565</c:v>
                </c:pt>
                <c:pt idx="33">
                  <c:v>0.39923111133030686</c:v>
                </c:pt>
                <c:pt idx="34">
                  <c:v>0.7332172381806098</c:v>
                </c:pt>
                <c:pt idx="35">
                  <c:v>0.56622417471757613</c:v>
                </c:pt>
                <c:pt idx="36">
                  <c:v>0.50358744225152385</c:v>
                </c:pt>
                <c:pt idx="37">
                  <c:v>0.33669783612000015</c:v>
                </c:pt>
                <c:pt idx="38">
                  <c:v>0.67047704835091182</c:v>
                </c:pt>
                <c:pt idx="39">
                  <c:v>0.56589182757091094</c:v>
                </c:pt>
                <c:pt idx="40">
                  <c:v>0.50358744218970131</c:v>
                </c:pt>
                <c:pt idx="41">
                  <c:v>0.56589207117031426</c:v>
                </c:pt>
                <c:pt idx="42">
                  <c:v>0.3988990060806088</c:v>
                </c:pt>
                <c:pt idx="43">
                  <c:v>0.73288513619031126</c:v>
                </c:pt>
                <c:pt idx="44">
                  <c:v>0.56589207109454998</c:v>
                </c:pt>
                <c:pt idx="45">
                  <c:v>0.44165084474364258</c:v>
                </c:pt>
                <c:pt idx="46">
                  <c:v>0.27486463884243612</c:v>
                </c:pt>
                <c:pt idx="47">
                  <c:v>0.6084370505812231</c:v>
                </c:pt>
                <c:pt idx="48">
                  <c:v>0.44165084468182003</c:v>
                </c:pt>
                <c:pt idx="49">
                  <c:v>0.5039170776260623</c:v>
                </c:pt>
                <c:pt idx="50">
                  <c:v>0.39889876288061665</c:v>
                </c:pt>
                <c:pt idx="51">
                  <c:v>0.33702747686001094</c:v>
                </c:pt>
                <c:pt idx="52">
                  <c:v>0.67080667831575735</c:v>
                </c:pt>
                <c:pt idx="53">
                  <c:v>0.50391707755697279</c:v>
                </c:pt>
                <c:pt idx="54">
                  <c:v>0.62789657116121256</c:v>
                </c:pt>
                <c:pt idx="55">
                  <c:v>0.46079999250000137</c:v>
                </c:pt>
                <c:pt idx="56">
                  <c:v>0.79499314979818714</c:v>
                </c:pt>
                <c:pt idx="57">
                  <c:v>0.62789657109940333</c:v>
                </c:pt>
                <c:pt idx="58">
                  <c:v>0.69028077296121626</c:v>
                </c:pt>
                <c:pt idx="59">
                  <c:v>0.52308060285152191</c:v>
                </c:pt>
                <c:pt idx="60">
                  <c:v>0.85748094300303235</c:v>
                </c:pt>
                <c:pt idx="61">
                  <c:v>0.73288489219697395</c:v>
                </c:pt>
                <c:pt idx="62">
                  <c:v>0.69028077289273237</c:v>
                </c:pt>
                <c:pt idx="63">
                  <c:v>0.56588565617394182</c:v>
                </c:pt>
                <c:pt idx="64">
                  <c:v>0.39889260179152319</c:v>
                </c:pt>
                <c:pt idx="65">
                  <c:v>0.73287871049273456</c:v>
                </c:pt>
                <c:pt idx="66">
                  <c:v>0.56588565610485231</c:v>
                </c:pt>
                <c:pt idx="67">
                  <c:v>0.62823141430849594</c:v>
                </c:pt>
                <c:pt idx="68">
                  <c:v>0.46113483268849337</c:v>
                </c:pt>
                <c:pt idx="69">
                  <c:v>0.79532799586000102</c:v>
                </c:pt>
                <c:pt idx="70">
                  <c:v>0.62823141424001205</c:v>
                </c:pt>
                <c:pt idx="71">
                  <c:v>0.56555377158787923</c:v>
                </c:pt>
                <c:pt idx="72">
                  <c:v>0.56589182750910183</c:v>
                </c:pt>
                <c:pt idx="73">
                  <c:v>0.39856071558546358</c:v>
                </c:pt>
                <c:pt idx="74">
                  <c:v>0.73254682755213008</c:v>
                </c:pt>
                <c:pt idx="75">
                  <c:v>0.56555377151152286</c:v>
                </c:pt>
                <c:pt idx="76">
                  <c:v>0.62789681494000094</c:v>
                </c:pt>
                <c:pt idx="77">
                  <c:v>0.46080023585091651</c:v>
                </c:pt>
                <c:pt idx="78">
                  <c:v>0.79499339396364266</c:v>
                </c:pt>
                <c:pt idx="79">
                  <c:v>0.62789681487091142</c:v>
                </c:pt>
                <c:pt idx="80">
                  <c:v>0.50358127467879532</c:v>
                </c:pt>
                <c:pt idx="81">
                  <c:v>0.33669167884061346</c:v>
                </c:pt>
                <c:pt idx="82">
                  <c:v>0.67047087047091303</c:v>
                </c:pt>
                <c:pt idx="83">
                  <c:v>0.62823758952242537</c:v>
                </c:pt>
                <c:pt idx="84">
                  <c:v>0.50358127461697277</c:v>
                </c:pt>
                <c:pt idx="85">
                  <c:v>0.56588589976667025</c:v>
                </c:pt>
                <c:pt idx="86">
                  <c:v>0.39889284498424843</c:v>
                </c:pt>
                <c:pt idx="87">
                  <c:v>0.73287895448546625</c:v>
                </c:pt>
                <c:pt idx="88">
                  <c:v>0.56588589970424208</c:v>
                </c:pt>
                <c:pt idx="89">
                  <c:v>0.56592320699152177</c:v>
                </c:pt>
                <c:pt idx="90">
                  <c:v>0.39893008991576445</c:v>
                </c:pt>
                <c:pt idx="91">
                  <c:v>0.73291632400363971</c:v>
                </c:pt>
                <c:pt idx="92">
                  <c:v>0.56592320691575748</c:v>
                </c:pt>
                <c:pt idx="93">
                  <c:v>0.62826898840122203</c:v>
                </c:pt>
                <c:pt idx="94">
                  <c:v>0.46114099760909427</c:v>
                </c:pt>
                <c:pt idx="95">
                  <c:v>0.46117234406061636</c:v>
                </c:pt>
                <c:pt idx="96">
                  <c:v>0.79536563269394689</c:v>
                </c:pt>
                <c:pt idx="97">
                  <c:v>0.62826898832545774</c:v>
                </c:pt>
                <c:pt idx="98">
                  <c:v>0.50394819542182345</c:v>
                </c:pt>
                <c:pt idx="99">
                  <c:v>0.3370585426981822</c:v>
                </c:pt>
                <c:pt idx="100">
                  <c:v>0.6708378480624333</c:v>
                </c:pt>
                <c:pt idx="101">
                  <c:v>0.50394819535939517</c:v>
                </c:pt>
                <c:pt idx="102">
                  <c:v>0.5662555554678842</c:v>
                </c:pt>
                <c:pt idx="103">
                  <c:v>0.39926243962606245</c:v>
                </c:pt>
                <c:pt idx="104">
                  <c:v>0.73324867124061643</c:v>
                </c:pt>
                <c:pt idx="105">
                  <c:v>0.79533418140243628</c:v>
                </c:pt>
                <c:pt idx="106">
                  <c:v>0.56625555540606154</c:v>
                </c:pt>
                <c:pt idx="107">
                  <c:v>0.50361880223515743</c:v>
                </c:pt>
                <c:pt idx="108">
                  <c:v>0.33672914375212332</c:v>
                </c:pt>
                <c:pt idx="109">
                  <c:v>0.6705084606927304</c:v>
                </c:pt>
                <c:pt idx="110">
                  <c:v>0.50361880215939314</c:v>
                </c:pt>
                <c:pt idx="111">
                  <c:v>0.56592345059091154</c:v>
                </c:pt>
                <c:pt idx="112">
                  <c:v>0.39893033311575665</c:v>
                </c:pt>
                <c:pt idx="113">
                  <c:v>0.73291656800303284</c:v>
                </c:pt>
                <c:pt idx="114">
                  <c:v>0.56592345051516069</c:v>
                </c:pt>
                <c:pt idx="115">
                  <c:v>0.44168218655152552</c:v>
                </c:pt>
                <c:pt idx="116">
                  <c:v>0.62823758945394148</c:v>
                </c:pt>
                <c:pt idx="117">
                  <c:v>0.27489592831939841</c:v>
                </c:pt>
                <c:pt idx="118">
                  <c:v>0.60846844471939443</c:v>
                </c:pt>
                <c:pt idx="119">
                  <c:v>0.44168218648243601</c:v>
                </c:pt>
                <c:pt idx="120">
                  <c:v>0.50394843887090923</c:v>
                </c:pt>
                <c:pt idx="121">
                  <c:v>0.33705878575333398</c:v>
                </c:pt>
                <c:pt idx="122">
                  <c:v>0.67083809191152244</c:v>
                </c:pt>
                <c:pt idx="123">
                  <c:v>0.50394843879515838</c:v>
                </c:pt>
                <c:pt idx="124">
                  <c:v>0.62792794808060515</c:v>
                </c:pt>
                <c:pt idx="125">
                  <c:v>0.46083131700606106</c:v>
                </c:pt>
                <c:pt idx="126">
                  <c:v>0.79502457908242619</c:v>
                </c:pt>
                <c:pt idx="127">
                  <c:v>0.50391683418363786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09376"/>
        <c:axId val="44711296"/>
      </c:scatterChart>
      <c:valAx>
        <c:axId val="44709376"/>
        <c:scaling>
          <c:orientation val="minMax"/>
          <c:max val="12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711296"/>
        <c:crossesAt val="-0.4"/>
        <c:crossBetween val="midCat"/>
      </c:valAx>
      <c:valAx>
        <c:axId val="44711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Offset</a:t>
                </a:r>
                <a:r>
                  <a:rPr lang="en-US" baseline="0"/>
                  <a:t> 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709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Sweep'!$B$4:$B$131</c:f>
              <c:numCache>
                <c:formatCode>General</c:formatCode>
                <c:ptCount val="1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</c:numCache>
            </c:numRef>
          </c:xVal>
          <c:yVal>
            <c:numRef>
              <c:f>'DC Sweep'!$I$4:$I$131</c:f>
              <c:numCache>
                <c:formatCode>General</c:formatCode>
                <c:ptCount val="128"/>
                <c:pt idx="0">
                  <c:v>0.64666832459906531</c:v>
                </c:pt>
                <c:pt idx="1">
                  <c:v>0.72350888520658552</c:v>
                </c:pt>
                <c:pt idx="2">
                  <c:v>0.56619812904465749</c:v>
                </c:pt>
                <c:pt idx="3">
                  <c:v>0.88445560789685418</c:v>
                </c:pt>
                <c:pt idx="4">
                  <c:v>0.72350888514816936</c:v>
                </c:pt>
                <c:pt idx="5">
                  <c:v>0.58771689499473811</c:v>
                </c:pt>
                <c:pt idx="6">
                  <c:v>0.42928937042853094</c:v>
                </c:pt>
                <c:pt idx="7">
                  <c:v>0.74987087535663266</c:v>
                </c:pt>
                <c:pt idx="8">
                  <c:v>0.5877168949329421</c:v>
                </c:pt>
                <c:pt idx="9">
                  <c:v>0.66589252975911783</c:v>
                </c:pt>
                <c:pt idx="10">
                  <c:v>0.37809356458662019</c:v>
                </c:pt>
                <c:pt idx="11">
                  <c:v>0.51124646440977684</c:v>
                </c:pt>
                <c:pt idx="12">
                  <c:v>0.82540617038109232</c:v>
                </c:pt>
                <c:pt idx="13">
                  <c:v>0.66589252969208979</c:v>
                </c:pt>
                <c:pt idx="14">
                  <c:v>0.57309972755289929</c:v>
                </c:pt>
                <c:pt idx="15">
                  <c:v>0.40918499177709367</c:v>
                </c:pt>
                <c:pt idx="16">
                  <c:v>0.73839531059559538</c:v>
                </c:pt>
                <c:pt idx="17">
                  <c:v>0.57309972749147997</c:v>
                </c:pt>
                <c:pt idx="18">
                  <c:v>0.64666861987276514</c:v>
                </c:pt>
                <c:pt idx="19">
                  <c:v>0.48605783075024223</c:v>
                </c:pt>
                <c:pt idx="20">
                  <c:v>0.80990799604368158</c:v>
                </c:pt>
                <c:pt idx="21">
                  <c:v>0.69235009713889506</c:v>
                </c:pt>
                <c:pt idx="22">
                  <c:v>0.6466686198111874</c:v>
                </c:pt>
                <c:pt idx="23">
                  <c:v>0.51278085217490388</c:v>
                </c:pt>
                <c:pt idx="24">
                  <c:v>0.35028687126557678</c:v>
                </c:pt>
                <c:pt idx="25">
                  <c:v>0.67741554611653154</c:v>
                </c:pt>
                <c:pt idx="26">
                  <c:v>0.51278085211321212</c:v>
                </c:pt>
                <c:pt idx="27">
                  <c:v>0.58771719563767211</c:v>
                </c:pt>
                <c:pt idx="28">
                  <c:v>0.42928968687695523</c:v>
                </c:pt>
                <c:pt idx="29">
                  <c:v>0.74987116561228762</c:v>
                </c:pt>
                <c:pt idx="30">
                  <c:v>0.58771719557836066</c:v>
                </c:pt>
                <c:pt idx="31">
                  <c:v>0.53225892362532756</c:v>
                </c:pt>
                <c:pt idx="32">
                  <c:v>0.57671117999288657</c:v>
                </c:pt>
                <c:pt idx="33">
                  <c:v>0.41397034939600658</c:v>
                </c:pt>
                <c:pt idx="34">
                  <c:v>0.74134572648242836</c:v>
                </c:pt>
                <c:pt idx="35">
                  <c:v>0.57671117992609633</c:v>
                </c:pt>
                <c:pt idx="36">
                  <c:v>0.55666756563516051</c:v>
                </c:pt>
                <c:pt idx="37">
                  <c:v>0.411878502684762</c:v>
                </c:pt>
                <c:pt idx="38">
                  <c:v>0.71120878580313818</c:v>
                </c:pt>
                <c:pt idx="39">
                  <c:v>0.59244721439678483</c:v>
                </c:pt>
                <c:pt idx="40">
                  <c:v>0.55666756557673214</c:v>
                </c:pt>
                <c:pt idx="41">
                  <c:v>0.59244737482987475</c:v>
                </c:pt>
                <c:pt idx="42">
                  <c:v>0.4357527671887243</c:v>
                </c:pt>
                <c:pt idx="43">
                  <c:v>0.75357858037363656</c:v>
                </c:pt>
                <c:pt idx="44">
                  <c:v>0.59244737475784359</c:v>
                </c:pt>
                <c:pt idx="45">
                  <c:v>0.49944522567587468</c:v>
                </c:pt>
                <c:pt idx="46">
                  <c:v>0.3604727947921777</c:v>
                </c:pt>
                <c:pt idx="47">
                  <c:v>0.65160241522694262</c:v>
                </c:pt>
                <c:pt idx="48">
                  <c:v>0.49944522562299704</c:v>
                </c:pt>
                <c:pt idx="49">
                  <c:v>0.5322590755848432</c:v>
                </c:pt>
                <c:pt idx="50">
                  <c:v>0.43575264278986342</c:v>
                </c:pt>
                <c:pt idx="51">
                  <c:v>0.37809367060055771</c:v>
                </c:pt>
                <c:pt idx="52">
                  <c:v>0.69235027299686225</c:v>
                </c:pt>
                <c:pt idx="53">
                  <c:v>0.53225907551949292</c:v>
                </c:pt>
                <c:pt idx="54">
                  <c:v>0.65302370373519059</c:v>
                </c:pt>
                <c:pt idx="55">
                  <c:v>0.49449215177828604</c:v>
                </c:pt>
                <c:pt idx="56">
                  <c:v>0.81498463776213259</c:v>
                </c:pt>
                <c:pt idx="57">
                  <c:v>0.65302370367760953</c:v>
                </c:pt>
                <c:pt idx="58">
                  <c:v>0.70021325313536498</c:v>
                </c:pt>
                <c:pt idx="59">
                  <c:v>0.53611973720342099</c:v>
                </c:pt>
                <c:pt idx="60">
                  <c:v>0.86549674776382834</c:v>
                </c:pt>
                <c:pt idx="61">
                  <c:v>0.75357839987962849</c:v>
                </c:pt>
                <c:pt idx="62">
                  <c:v>0.70021325306818405</c:v>
                </c:pt>
                <c:pt idx="63">
                  <c:v>0.59244120121814559</c:v>
                </c:pt>
                <c:pt idx="64">
                  <c:v>0.43574684180072254</c:v>
                </c:pt>
                <c:pt idx="65">
                  <c:v>0.75357229484429611</c:v>
                </c:pt>
                <c:pt idx="66">
                  <c:v>0.59244120115324994</c:v>
                </c:pt>
                <c:pt idx="67">
                  <c:v>0.63840171635003984</c:v>
                </c:pt>
                <c:pt idx="68">
                  <c:v>0.47489722728045186</c:v>
                </c:pt>
                <c:pt idx="69">
                  <c:v>0.80338574864923351</c:v>
                </c:pt>
                <c:pt idx="70">
                  <c:v>0.63840171628202924</c:v>
                </c:pt>
                <c:pt idx="71">
                  <c:v>0.61485859507566076</c:v>
                </c:pt>
                <c:pt idx="72">
                  <c:v>0.59244721433717851</c:v>
                </c:pt>
                <c:pt idx="73">
                  <c:v>0.46588697028300607</c:v>
                </c:pt>
                <c:pt idx="74">
                  <c:v>0.77124890644539512</c:v>
                </c:pt>
                <c:pt idx="75">
                  <c:v>0.61485859500327189</c:v>
                </c:pt>
                <c:pt idx="76">
                  <c:v>0.65302387109322835</c:v>
                </c:pt>
                <c:pt idx="77">
                  <c:v>0.49449229000851297</c:v>
                </c:pt>
                <c:pt idx="78">
                  <c:v>0.8149848222190389</c:v>
                </c:pt>
                <c:pt idx="79">
                  <c:v>0.65302387102693182</c:v>
                </c:pt>
                <c:pt idx="80">
                  <c:v>0.55666181582347729</c:v>
                </c:pt>
                <c:pt idx="81">
                  <c:v>0.41187323909155044</c:v>
                </c:pt>
                <c:pt idx="82">
                  <c:v>0.71120282840796922</c:v>
                </c:pt>
                <c:pt idx="83">
                  <c:v>0.63840786433921504</c:v>
                </c:pt>
                <c:pt idx="84">
                  <c:v>0.55666181576897544</c:v>
                </c:pt>
                <c:pt idx="85">
                  <c:v>0.59244136164849048</c:v>
                </c:pt>
                <c:pt idx="86">
                  <c:v>0.43574696619476172</c:v>
                </c:pt>
                <c:pt idx="87">
                  <c:v>0.75357247533808069</c:v>
                </c:pt>
                <c:pt idx="88">
                  <c:v>0.59244136158647021</c:v>
                </c:pt>
                <c:pt idx="89">
                  <c:v>0.58772274878462982</c:v>
                </c:pt>
                <c:pt idx="90">
                  <c:v>0.42929496619658497</c:v>
                </c:pt>
                <c:pt idx="91">
                  <c:v>0.7498768523534991</c:v>
                </c:pt>
                <c:pt idx="92">
                  <c:v>0.58772274871243047</c:v>
                </c:pt>
                <c:pt idx="93">
                  <c:v>0.66589824205329073</c:v>
                </c:pt>
                <c:pt idx="94">
                  <c:v>0.47490330919405055</c:v>
                </c:pt>
                <c:pt idx="95">
                  <c:v>0.51125187018219187</c:v>
                </c:pt>
                <c:pt idx="96">
                  <c:v>0.82541204303289206</c:v>
                </c:pt>
                <c:pt idx="97">
                  <c:v>0.66589824198288294</c:v>
                </c:pt>
                <c:pt idx="98">
                  <c:v>0.52953485246120191</c:v>
                </c:pt>
                <c:pt idx="99">
                  <c:v>0.37423500075690702</c:v>
                </c:pt>
                <c:pt idx="100">
                  <c:v>0.69026574375665128</c:v>
                </c:pt>
                <c:pt idx="101">
                  <c:v>0.52953485240518172</c:v>
                </c:pt>
                <c:pt idx="102">
                  <c:v>0.60921253755009164</c:v>
                </c:pt>
                <c:pt idx="103">
                  <c:v>0.45815396387332086</c:v>
                </c:pt>
                <c:pt idx="104">
                  <c:v>0.76690819496921114</c:v>
                </c:pt>
                <c:pt idx="105">
                  <c:v>0.80339192869197018</c:v>
                </c:pt>
                <c:pt idx="106">
                  <c:v>0.60921253749235171</c:v>
                </c:pt>
                <c:pt idx="107">
                  <c:v>0.51278685405240965</c:v>
                </c:pt>
                <c:pt idx="108">
                  <c:v>0.35029269909972621</c:v>
                </c:pt>
                <c:pt idx="109">
                  <c:v>0.67742162412937512</c:v>
                </c:pt>
                <c:pt idx="110">
                  <c:v>0.51278685398010349</c:v>
                </c:pt>
                <c:pt idx="111">
                  <c:v>0.58772304941976294</c:v>
                </c:pt>
                <c:pt idx="112">
                  <c:v>0.4292952826476224</c:v>
                </c:pt>
                <c:pt idx="113">
                  <c:v>0.74987714261775751</c:v>
                </c:pt>
                <c:pt idx="114">
                  <c:v>0.58772304934595432</c:v>
                </c:pt>
                <c:pt idx="115">
                  <c:v>0.45298498615285138</c:v>
                </c:pt>
                <c:pt idx="116">
                  <c:v>0.63840786427207852</c:v>
                </c:pt>
                <c:pt idx="117">
                  <c:v>0.29271148645195866</c:v>
                </c:pt>
                <c:pt idx="118">
                  <c:v>0.61672205503169109</c:v>
                </c:pt>
                <c:pt idx="119">
                  <c:v>0.4529849860851497</c:v>
                </c:pt>
                <c:pt idx="120">
                  <c:v>0.5295351593445865</c:v>
                </c:pt>
                <c:pt idx="121">
                  <c:v>0.37423532607069965</c:v>
                </c:pt>
                <c:pt idx="122">
                  <c:v>0.69026603842963141</c:v>
                </c:pt>
                <c:pt idx="123">
                  <c:v>0.52953515927489136</c:v>
                </c:pt>
                <c:pt idx="124">
                  <c:v>0.64666832466104052</c:v>
                </c:pt>
                <c:pt idx="125">
                  <c:v>0.48605752216604137</c:v>
                </c:pt>
                <c:pt idx="126">
                  <c:v>0.80990770964119851</c:v>
                </c:pt>
                <c:pt idx="127">
                  <c:v>0.53225892368632899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31776"/>
        <c:axId val="44746240"/>
      </c:scatterChart>
      <c:valAx>
        <c:axId val="44731776"/>
        <c:scaling>
          <c:orientation val="minMax"/>
          <c:max val="12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746240"/>
        <c:crosses val="autoZero"/>
        <c:crossBetween val="midCat"/>
      </c:valAx>
      <c:valAx>
        <c:axId val="44746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Error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731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560070</xdr:colOff>
      <xdr:row>1</xdr:row>
      <xdr:rowOff>105988</xdr:rowOff>
    </xdr:from>
    <xdr:to>
      <xdr:col>18</xdr:col>
      <xdr:colOff>268432</xdr:colOff>
      <xdr:row>19</xdr:row>
      <xdr:rowOff>133351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37752</xdr:colOff>
      <xdr:row>1</xdr:row>
      <xdr:rowOff>104602</xdr:rowOff>
    </xdr:from>
    <xdr:to>
      <xdr:col>27</xdr:col>
      <xdr:colOff>432953</xdr:colOff>
      <xdr:row>19</xdr:row>
      <xdr:rowOff>39832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554181</xdr:colOff>
      <xdr:row>20</xdr:row>
      <xdr:rowOff>176643</xdr:rowOff>
    </xdr:from>
    <xdr:to>
      <xdr:col>18</xdr:col>
      <xdr:colOff>301335</xdr:colOff>
      <xdr:row>39</xdr:row>
      <xdr:rowOff>34634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572886</xdr:colOff>
      <xdr:row>20</xdr:row>
      <xdr:rowOff>127809</xdr:rowOff>
    </xdr:from>
    <xdr:to>
      <xdr:col>27</xdr:col>
      <xdr:colOff>341168</xdr:colOff>
      <xdr:row>39</xdr:row>
      <xdr:rowOff>25977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270536/Box%20Sync/TIPD175_Bidirectional%20low%20side%20current%20sense/Design%20File/Other/TIPD175_meas_sim_data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ard1"/>
      <sheetName val="Board2"/>
      <sheetName val="board2pos"/>
      <sheetName val="board2neg"/>
      <sheetName val="board1neg"/>
      <sheetName val="board1pos"/>
    </sheetNames>
    <sheetDataSet>
      <sheetData sheetId="0">
        <row r="2">
          <cell r="D2">
            <v>3.08</v>
          </cell>
        </row>
      </sheetData>
      <sheetData sheetId="1">
        <row r="2">
          <cell r="A2">
            <v>0.1</v>
          </cell>
          <cell r="B2">
            <v>15.4</v>
          </cell>
          <cell r="C2">
            <v>1.65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5"/>
  <sheetViews>
    <sheetView workbookViewId="0"/>
  </sheetViews>
  <sheetFormatPr defaultRowHeight="14.4" x14ac:dyDescent="0.3"/>
  <cols>
    <col min="2" max="2" width="13.88671875" customWidth="1"/>
    <col min="3" max="4" width="17.6640625" customWidth="1"/>
    <col min="5" max="5" width="13.109375" customWidth="1"/>
  </cols>
  <sheetData>
    <row r="3" spans="2:7" x14ac:dyDescent="0.3">
      <c r="B3" s="2" t="s">
        <v>5</v>
      </c>
      <c r="C3" s="2">
        <v>-1</v>
      </c>
      <c r="D3" s="2">
        <v>0</v>
      </c>
      <c r="E3" s="2">
        <v>1</v>
      </c>
      <c r="G3" t="s">
        <v>8</v>
      </c>
    </row>
    <row r="4" spans="2:7" x14ac:dyDescent="0.3">
      <c r="B4" s="2" t="s">
        <v>2</v>
      </c>
      <c r="C4" s="2">
        <v>0.11</v>
      </c>
      <c r="D4" s="2">
        <v>1.65</v>
      </c>
      <c r="E4" s="2">
        <v>3.19</v>
      </c>
      <c r="G4">
        <f>(idealmax-idealmin)/(E3-C3)</f>
        <v>1.54</v>
      </c>
    </row>
    <row r="5" spans="2:7" x14ac:dyDescent="0.3">
      <c r="B5" s="2" t="s">
        <v>0</v>
      </c>
      <c r="C5" s="3">
        <v>0.119481036</v>
      </c>
      <c r="D5" s="2">
        <v>1.6593739999999999</v>
      </c>
      <c r="E5" s="2">
        <v>3.1992669999999999</v>
      </c>
    </row>
    <row r="6" spans="2:7" x14ac:dyDescent="0.3">
      <c r="B6" s="2" t="s">
        <v>1</v>
      </c>
      <c r="C6" s="3">
        <v>3.424383E-3</v>
      </c>
      <c r="D6" s="3">
        <v>2.2153540000000001E-3</v>
      </c>
      <c r="E6" s="3">
        <v>3.6085919999999999E-3</v>
      </c>
    </row>
    <row r="9" spans="2:7" x14ac:dyDescent="0.3">
      <c r="B9" s="4" t="s">
        <v>6</v>
      </c>
      <c r="C9" s="5" t="s">
        <v>3</v>
      </c>
      <c r="D9" s="16">
        <f>((D5+D6)-idealoffset)/idealoffset*100</f>
        <v>0.70238509090909407</v>
      </c>
    </row>
    <row r="10" spans="2:7" x14ac:dyDescent="0.3">
      <c r="B10" s="12"/>
      <c r="C10" s="14" t="s">
        <v>4</v>
      </c>
      <c r="D10" s="17">
        <f>((D5-D6)-idealoffset)/idealoffset*100</f>
        <v>0.43385733333332943</v>
      </c>
    </row>
    <row r="12" spans="2:7" x14ac:dyDescent="0.3">
      <c r="B12" s="4" t="s">
        <v>7</v>
      </c>
      <c r="C12" s="5"/>
      <c r="D12" s="5"/>
      <c r="E12" s="5" t="s">
        <v>17</v>
      </c>
      <c r="F12" s="5"/>
      <c r="G12" s="6" t="s">
        <v>9</v>
      </c>
    </row>
    <row r="13" spans="2:7" x14ac:dyDescent="0.3">
      <c r="B13" s="7"/>
      <c r="C13" s="8">
        <f>E5+E6</f>
        <v>3.2028755919999998</v>
      </c>
      <c r="D13" s="9">
        <f>C13-C16</f>
        <v>3.086818939</v>
      </c>
      <c r="E13" s="9">
        <f>D13/2</f>
        <v>1.5434094695</v>
      </c>
      <c r="F13" s="9"/>
      <c r="G13" s="10">
        <f>(E13-idealgain)/idealgain*100</f>
        <v>0.22139412337662234</v>
      </c>
    </row>
    <row r="14" spans="2:7" x14ac:dyDescent="0.3">
      <c r="B14" s="7"/>
      <c r="C14" s="8">
        <f>E5-E6</f>
        <v>3.1956584079999999</v>
      </c>
      <c r="D14" s="9"/>
      <c r="E14" s="9"/>
      <c r="F14" s="9"/>
      <c r="G14" s="11"/>
    </row>
    <row r="15" spans="2:7" x14ac:dyDescent="0.3">
      <c r="B15" s="7"/>
      <c r="C15" s="8">
        <f>C5+C6</f>
        <v>0.122905419</v>
      </c>
      <c r="D15" s="8"/>
      <c r="E15" s="9"/>
      <c r="F15" s="9"/>
      <c r="G15" s="11">
        <f>(D13/(2*idealgain)-1)*100</f>
        <v>0.22139412337662812</v>
      </c>
    </row>
    <row r="16" spans="2:7" x14ac:dyDescent="0.3">
      <c r="B16" s="12"/>
      <c r="C16" s="13">
        <f>C5-C6</f>
        <v>0.116056653</v>
      </c>
      <c r="D16" s="13"/>
      <c r="E16" s="14"/>
      <c r="F16" s="14"/>
      <c r="G16" s="15"/>
    </row>
    <row r="17" spans="3:4" x14ac:dyDescent="0.3">
      <c r="C17" s="1"/>
      <c r="D17" s="1"/>
    </row>
    <row r="18" spans="3:4" x14ac:dyDescent="0.3">
      <c r="C18" s="1"/>
      <c r="D18" s="1"/>
    </row>
    <row r="19" spans="3:4" x14ac:dyDescent="0.3">
      <c r="C19" s="1"/>
      <c r="D19" s="1"/>
    </row>
    <row r="20" spans="3:4" x14ac:dyDescent="0.3">
      <c r="C20" s="1"/>
      <c r="D20" s="1"/>
    </row>
    <row r="21" spans="3:4" x14ac:dyDescent="0.3">
      <c r="C21" s="1"/>
      <c r="D21" s="1"/>
    </row>
    <row r="22" spans="3:4" x14ac:dyDescent="0.3">
      <c r="C22" s="1"/>
      <c r="D22" s="1"/>
    </row>
    <row r="23" spans="3:4" x14ac:dyDescent="0.3">
      <c r="C23" s="1"/>
      <c r="D23" s="1"/>
    </row>
    <row r="24" spans="3:4" x14ac:dyDescent="0.3">
      <c r="C24" s="1"/>
      <c r="D24" s="1"/>
    </row>
    <row r="25" spans="3:4" x14ac:dyDescent="0.3">
      <c r="C25" s="1"/>
      <c r="D25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zoomScale="55" zoomScaleNormal="55" workbookViewId="0">
      <selection activeCell="M46" sqref="M46"/>
    </sheetView>
  </sheetViews>
  <sheetFormatPr defaultRowHeight="14.4" x14ac:dyDescent="0.3"/>
  <cols>
    <col min="1" max="2" width="11.33203125" customWidth="1"/>
    <col min="3" max="3" width="13.88671875" customWidth="1"/>
    <col min="4" max="5" width="8.88671875" customWidth="1"/>
    <col min="6" max="6" width="12.77734375" customWidth="1"/>
    <col min="8" max="8" width="14.6640625" customWidth="1"/>
  </cols>
  <sheetData>
    <row r="1" spans="1:9" x14ac:dyDescent="0.3">
      <c r="F1" t="s">
        <v>16</v>
      </c>
      <c r="G1" t="s">
        <v>15</v>
      </c>
      <c r="H1" t="s">
        <v>14</v>
      </c>
      <c r="I1" t="s">
        <v>13</v>
      </c>
    </row>
    <row r="2" spans="1:9" x14ac:dyDescent="0.3">
      <c r="A2" t="s">
        <v>12</v>
      </c>
      <c r="C2">
        <v>-1</v>
      </c>
      <c r="D2">
        <v>0</v>
      </c>
      <c r="E2">
        <v>1</v>
      </c>
    </row>
    <row r="3" spans="1:9" x14ac:dyDescent="0.3">
      <c r="A3" t="s">
        <v>11</v>
      </c>
      <c r="C3">
        <v>0.11</v>
      </c>
      <c r="D3">
        <v>1.65</v>
      </c>
      <c r="E3">
        <v>3.19</v>
      </c>
      <c r="F3">
        <f t="shared" ref="F3:F34" si="0">(E3-C3)/2</f>
        <v>1.54</v>
      </c>
      <c r="G3">
        <f t="shared" ref="G3:G34" si="1">(F3-idealgain)/idealgain*100</f>
        <v>0</v>
      </c>
      <c r="H3">
        <f t="shared" ref="H3:H34" si="2">(D3-idealoffset)/idealoffset*100</f>
        <v>0</v>
      </c>
      <c r="I3">
        <f t="shared" ref="I3:I34" si="3">SQRT(G3^2+H3^2)</f>
        <v>0</v>
      </c>
    </row>
    <row r="4" spans="1:9" x14ac:dyDescent="0.3">
      <c r="A4" t="s">
        <v>10</v>
      </c>
      <c r="B4">
        <v>1</v>
      </c>
      <c r="C4">
        <v>0.11798070623693301</v>
      </c>
      <c r="D4">
        <v>1.66036081114231</v>
      </c>
      <c r="E4">
        <v>3.2027409171468202</v>
      </c>
      <c r="F4">
        <f t="shared" si="0"/>
        <v>1.5423801054549435</v>
      </c>
      <c r="G4">
        <f t="shared" si="1"/>
        <v>0.154552302269058</v>
      </c>
      <c r="H4">
        <f t="shared" si="2"/>
        <v>0.62792794801879603</v>
      </c>
      <c r="I4">
        <f t="shared" si="3"/>
        <v>0.64666832459906531</v>
      </c>
    </row>
    <row r="5" spans="1:9" x14ac:dyDescent="0.3">
      <c r="A5" t="s">
        <v>10</v>
      </c>
      <c r="B5">
        <f t="shared" ref="B5:B36" si="4">B4+1</f>
        <v>2</v>
      </c>
      <c r="C5">
        <v>0.118053848301564</v>
      </c>
      <c r="D5">
        <v>1.66139015079352</v>
      </c>
      <c r="E5">
        <v>3.2047264545806402</v>
      </c>
      <c r="F5">
        <f t="shared" si="0"/>
        <v>1.5433363031395382</v>
      </c>
      <c r="G5">
        <f t="shared" si="1"/>
        <v>0.21664306100897035</v>
      </c>
      <c r="H5">
        <f t="shared" si="2"/>
        <v>0.6903121693042501</v>
      </c>
      <c r="I5">
        <f t="shared" si="3"/>
        <v>0.72350888520658552</v>
      </c>
    </row>
    <row r="6" spans="1:9" x14ac:dyDescent="0.3">
      <c r="A6" t="s">
        <v>10</v>
      </c>
      <c r="B6">
        <f t="shared" si="4"/>
        <v>3</v>
      </c>
      <c r="C6">
        <v>0.115295044608895</v>
      </c>
      <c r="D6">
        <v>1.65863134712178</v>
      </c>
      <c r="E6">
        <v>3.2019676506457202</v>
      </c>
      <c r="F6">
        <f t="shared" si="0"/>
        <v>1.5433363030184126</v>
      </c>
      <c r="G6">
        <f t="shared" si="1"/>
        <v>0.21664305314367466</v>
      </c>
      <c r="H6">
        <f t="shared" si="2"/>
        <v>0.52311194677454809</v>
      </c>
      <c r="I6">
        <f t="shared" si="3"/>
        <v>0.56619812904465749</v>
      </c>
    </row>
    <row r="7" spans="1:9" x14ac:dyDescent="0.3">
      <c r="A7" t="s">
        <v>10</v>
      </c>
      <c r="B7">
        <f t="shared" si="4"/>
        <v>4</v>
      </c>
      <c r="C7">
        <v>0.120812651988623</v>
      </c>
      <c r="D7">
        <v>1.66414895446402</v>
      </c>
      <c r="E7">
        <v>3.2074852585831</v>
      </c>
      <c r="F7">
        <f t="shared" si="0"/>
        <v>1.5433363032972385</v>
      </c>
      <c r="G7">
        <f t="shared" si="1"/>
        <v>0.21664307124924942</v>
      </c>
      <c r="H7">
        <f t="shared" si="2"/>
        <v>0.85751239175879346</v>
      </c>
      <c r="I7">
        <f t="shared" si="3"/>
        <v>0.88445560789685418</v>
      </c>
    </row>
    <row r="8" spans="1:9" x14ac:dyDescent="0.3">
      <c r="A8" t="s">
        <v>10</v>
      </c>
      <c r="B8">
        <f t="shared" si="4"/>
        <v>5</v>
      </c>
      <c r="C8">
        <v>0.118053848300415</v>
      </c>
      <c r="D8">
        <v>1.6613901507925</v>
      </c>
      <c r="E8">
        <v>3.20472645457955</v>
      </c>
      <c r="F8">
        <f t="shared" si="0"/>
        <v>1.5433363031395675</v>
      </c>
      <c r="G8">
        <f t="shared" si="1"/>
        <v>0.21664306101087361</v>
      </c>
      <c r="H8">
        <f t="shared" si="2"/>
        <v>0.69031216924242744</v>
      </c>
      <c r="I8">
        <f t="shared" si="3"/>
        <v>0.72350888514816936</v>
      </c>
    </row>
    <row r="9" spans="1:9" x14ac:dyDescent="0.3">
      <c r="A9" t="s">
        <v>10</v>
      </c>
      <c r="B9">
        <f t="shared" si="4"/>
        <v>6</v>
      </c>
      <c r="C9">
        <v>0.11689542813873501</v>
      </c>
      <c r="D9">
        <v>1.6593376307454599</v>
      </c>
      <c r="E9">
        <v>3.20177983436046</v>
      </c>
      <c r="F9">
        <f t="shared" si="0"/>
        <v>1.5424422031108624</v>
      </c>
      <c r="G9">
        <f t="shared" si="1"/>
        <v>0.15858461758846795</v>
      </c>
      <c r="H9">
        <f t="shared" si="2"/>
        <v>0.56591701487636448</v>
      </c>
      <c r="I9">
        <f t="shared" si="3"/>
        <v>0.58771689499473811</v>
      </c>
    </row>
    <row r="10" spans="1:9" x14ac:dyDescent="0.3">
      <c r="A10" t="s">
        <v>10</v>
      </c>
      <c r="B10">
        <f t="shared" si="4"/>
        <v>7</v>
      </c>
      <c r="C10">
        <v>0.114140041854552</v>
      </c>
      <c r="D10">
        <v>1.65658224448446</v>
      </c>
      <c r="E10">
        <v>3.1990244478951002</v>
      </c>
      <c r="F10">
        <f t="shared" si="0"/>
        <v>1.542442203020274</v>
      </c>
      <c r="G10">
        <f t="shared" si="1"/>
        <v>0.15858461170610266</v>
      </c>
      <c r="H10">
        <f t="shared" si="2"/>
        <v>0.3989239081490969</v>
      </c>
      <c r="I10">
        <f t="shared" si="3"/>
        <v>0.42928937042853094</v>
      </c>
    </row>
    <row r="11" spans="1:9" x14ac:dyDescent="0.3">
      <c r="A11" t="s">
        <v>10</v>
      </c>
      <c r="B11">
        <f t="shared" si="4"/>
        <v>8</v>
      </c>
      <c r="C11">
        <v>0.119650814416862</v>
      </c>
      <c r="D11">
        <v>1.6620930170058501</v>
      </c>
      <c r="E11">
        <v>3.2045352208791802</v>
      </c>
      <c r="F11">
        <f t="shared" si="0"/>
        <v>1.5424422032311591</v>
      </c>
      <c r="G11">
        <f t="shared" si="1"/>
        <v>0.15858462539993948</v>
      </c>
      <c r="H11">
        <f t="shared" si="2"/>
        <v>0.73291012156667845</v>
      </c>
      <c r="I11">
        <f t="shared" si="3"/>
        <v>0.74987087535663266</v>
      </c>
    </row>
    <row r="12" spans="1:9" x14ac:dyDescent="0.3">
      <c r="A12" t="s">
        <v>10</v>
      </c>
      <c r="B12">
        <f t="shared" si="4"/>
        <v>9</v>
      </c>
      <c r="C12">
        <v>0.116895428137939</v>
      </c>
      <c r="D12">
        <v>1.6593376307444301</v>
      </c>
      <c r="E12">
        <v>3.2017798343594701</v>
      </c>
      <c r="F12">
        <f t="shared" si="0"/>
        <v>1.5424422031107656</v>
      </c>
      <c r="G12">
        <f t="shared" si="1"/>
        <v>0.15858461758218148</v>
      </c>
      <c r="H12">
        <f t="shared" si="2"/>
        <v>0.56591701481394974</v>
      </c>
      <c r="I12">
        <f t="shared" si="3"/>
        <v>0.5877168949329421</v>
      </c>
    </row>
    <row r="13" spans="1:9" x14ac:dyDescent="0.3">
      <c r="A13" t="s">
        <v>10</v>
      </c>
      <c r="B13">
        <f t="shared" si="4"/>
        <v>10</v>
      </c>
      <c r="C13">
        <v>0.116967897384925</v>
      </c>
      <c r="D13">
        <v>1.6603663360755001</v>
      </c>
      <c r="E13">
        <v>3.2037647759552801</v>
      </c>
      <c r="F13">
        <f t="shared" si="0"/>
        <v>1.5433984392851776</v>
      </c>
      <c r="G13">
        <f t="shared" si="1"/>
        <v>0.22067787566088176</v>
      </c>
      <c r="H13">
        <f t="shared" si="2"/>
        <v>0.62826279245455718</v>
      </c>
      <c r="I13">
        <f t="shared" si="3"/>
        <v>0.66589252975911783</v>
      </c>
    </row>
    <row r="14" spans="1:9" x14ac:dyDescent="0.3">
      <c r="A14" t="s">
        <v>10</v>
      </c>
      <c r="B14">
        <f t="shared" si="4"/>
        <v>11</v>
      </c>
      <c r="C14">
        <v>0.118200034593255</v>
      </c>
      <c r="D14">
        <v>1.65556094935811</v>
      </c>
      <c r="E14">
        <v>3.1929218646231399</v>
      </c>
      <c r="F14">
        <f t="shared" si="0"/>
        <v>1.5373609150149425</v>
      </c>
      <c r="G14">
        <f t="shared" si="1"/>
        <v>-0.17136915487386323</v>
      </c>
      <c r="H14">
        <f t="shared" si="2"/>
        <v>0.33702723382485666</v>
      </c>
      <c r="I14">
        <f t="shared" si="3"/>
        <v>0.37809356458662019</v>
      </c>
    </row>
    <row r="15" spans="1:9" x14ac:dyDescent="0.3">
      <c r="A15" t="s">
        <v>10</v>
      </c>
      <c r="B15">
        <f t="shared" si="4"/>
        <v>12</v>
      </c>
      <c r="C15">
        <v>0.114210802900966</v>
      </c>
      <c r="D15">
        <v>1.65760924161464</v>
      </c>
      <c r="E15">
        <v>3.2010076812517601</v>
      </c>
      <c r="F15">
        <f t="shared" si="0"/>
        <v>1.543398439175397</v>
      </c>
      <c r="G15">
        <f t="shared" si="1"/>
        <v>0.22067786853226948</v>
      </c>
      <c r="H15">
        <f t="shared" si="2"/>
        <v>0.46116615846303333</v>
      </c>
      <c r="I15">
        <f t="shared" si="3"/>
        <v>0.51124646440977684</v>
      </c>
    </row>
    <row r="16" spans="1:9" x14ac:dyDescent="0.3">
      <c r="A16" t="s">
        <v>10</v>
      </c>
      <c r="B16">
        <f t="shared" si="4"/>
        <v>13</v>
      </c>
      <c r="C16">
        <v>0.119724991863114</v>
      </c>
      <c r="D16">
        <v>1.6631234305356899</v>
      </c>
      <c r="E16">
        <v>3.2065218707213301</v>
      </c>
      <c r="F16">
        <f t="shared" si="0"/>
        <v>1.543398439429108</v>
      </c>
      <c r="G16">
        <f t="shared" si="1"/>
        <v>0.22067788500701313</v>
      </c>
      <c r="H16">
        <f t="shared" si="2"/>
        <v>0.79535942640545365</v>
      </c>
      <c r="I16">
        <f t="shared" si="3"/>
        <v>0.82540617038109232</v>
      </c>
    </row>
    <row r="17" spans="1:9" x14ac:dyDescent="0.3">
      <c r="A17" t="s">
        <v>10</v>
      </c>
      <c r="B17">
        <f t="shared" si="4"/>
        <v>14</v>
      </c>
      <c r="C17">
        <v>0.11696789738397501</v>
      </c>
      <c r="D17">
        <v>1.6603663360743599</v>
      </c>
      <c r="E17">
        <v>3.2037647759541601</v>
      </c>
      <c r="F17">
        <f t="shared" si="0"/>
        <v>1.5433984392850926</v>
      </c>
      <c r="G17">
        <f t="shared" si="1"/>
        <v>0.22067787565535948</v>
      </c>
      <c r="H17">
        <f t="shared" si="2"/>
        <v>0.62826279238545424</v>
      </c>
      <c r="I17">
        <f t="shared" si="3"/>
        <v>0.66589252969208979</v>
      </c>
    </row>
    <row r="18" spans="1:9" x14ac:dyDescent="0.3">
      <c r="A18" t="s">
        <v>10</v>
      </c>
      <c r="B18">
        <f t="shared" si="4"/>
        <v>15</v>
      </c>
      <c r="C18">
        <v>0.117907612681213</v>
      </c>
      <c r="D18">
        <v>1.65933215462909</v>
      </c>
      <c r="E18">
        <v>3.2007566975106099</v>
      </c>
      <c r="F18">
        <f t="shared" si="0"/>
        <v>1.5414245424146984</v>
      </c>
      <c r="G18">
        <f t="shared" si="1"/>
        <v>9.2502754201192194E-2</v>
      </c>
      <c r="H18">
        <f t="shared" si="2"/>
        <v>0.56558512903576341</v>
      </c>
      <c r="I18">
        <f t="shared" si="3"/>
        <v>0.57309972755289929</v>
      </c>
    </row>
    <row r="19" spans="1:9" x14ac:dyDescent="0.3">
      <c r="A19" t="s">
        <v>10</v>
      </c>
      <c r="B19">
        <f t="shared" si="4"/>
        <v>16</v>
      </c>
      <c r="C19">
        <v>0.115152226371822</v>
      </c>
      <c r="D19">
        <v>1.6565767683413699</v>
      </c>
      <c r="E19">
        <v>3.19800131103537</v>
      </c>
      <c r="F19">
        <f t="shared" si="0"/>
        <v>1.5414245423317741</v>
      </c>
      <c r="G19">
        <f t="shared" si="1"/>
        <v>9.2502748816495173E-2</v>
      </c>
      <c r="H19">
        <f t="shared" si="2"/>
        <v>0.39859202068909083</v>
      </c>
      <c r="I19">
        <f t="shared" si="3"/>
        <v>0.40918499177709367</v>
      </c>
    </row>
    <row r="20" spans="1:9" x14ac:dyDescent="0.3">
      <c r="A20" t="s">
        <v>10</v>
      </c>
      <c r="B20">
        <f t="shared" si="4"/>
        <v>17</v>
      </c>
      <c r="C20">
        <v>0.120662998984713</v>
      </c>
      <c r="D20">
        <v>1.66208754091641</v>
      </c>
      <c r="E20">
        <v>3.2035120840345201</v>
      </c>
      <c r="F20">
        <f t="shared" si="0"/>
        <v>1.5414245425249036</v>
      </c>
      <c r="G20">
        <f t="shared" si="1"/>
        <v>9.2502761357372607E-2</v>
      </c>
      <c r="H20">
        <f t="shared" si="2"/>
        <v>0.73257823735818595</v>
      </c>
      <c r="I20">
        <f t="shared" si="3"/>
        <v>0.73839531059559538</v>
      </c>
    </row>
    <row r="21" spans="1:9" x14ac:dyDescent="0.3">
      <c r="A21" t="s">
        <v>10</v>
      </c>
      <c r="B21">
        <f t="shared" si="4"/>
        <v>18</v>
      </c>
      <c r="C21">
        <v>0.117907612680181</v>
      </c>
      <c r="D21">
        <v>1.6593321546280699</v>
      </c>
      <c r="E21">
        <v>3.2007566975095001</v>
      </c>
      <c r="F21">
        <f t="shared" si="0"/>
        <v>1.5414245424146595</v>
      </c>
      <c r="G21">
        <f t="shared" si="1"/>
        <v>9.2502754198668963E-2</v>
      </c>
      <c r="H21">
        <f t="shared" si="2"/>
        <v>0.56558512897394075</v>
      </c>
      <c r="I21">
        <f t="shared" si="3"/>
        <v>0.57309972749147997</v>
      </c>
    </row>
    <row r="22" spans="1:9" x14ac:dyDescent="0.3">
      <c r="A22" t="s">
        <v>10</v>
      </c>
      <c r="B22">
        <f t="shared" si="4"/>
        <v>19</v>
      </c>
      <c r="C22">
        <v>0.117980706488631</v>
      </c>
      <c r="D22">
        <v>1.66036081516534</v>
      </c>
      <c r="E22">
        <v>3.2027409249400201</v>
      </c>
      <c r="F22">
        <f t="shared" si="0"/>
        <v>1.5423801092256946</v>
      </c>
      <c r="G22">
        <f t="shared" si="1"/>
        <v>0.15455254712302191</v>
      </c>
      <c r="H22">
        <f t="shared" si="2"/>
        <v>0.62792819183879045</v>
      </c>
      <c r="I22">
        <f t="shared" si="3"/>
        <v>0.64666861987276514</v>
      </c>
    </row>
    <row r="23" spans="1:9" x14ac:dyDescent="0.3">
      <c r="A23" t="s">
        <v>10</v>
      </c>
      <c r="B23">
        <f t="shared" si="4"/>
        <v>20</v>
      </c>
      <c r="C23">
        <v>0.115223612048313</v>
      </c>
      <c r="D23">
        <v>1.6576037207460099</v>
      </c>
      <c r="E23">
        <v>3.1999838302987902</v>
      </c>
      <c r="F23">
        <f t="shared" si="0"/>
        <v>1.5423801091252387</v>
      </c>
      <c r="G23">
        <f t="shared" si="1"/>
        <v>0.15455254059991375</v>
      </c>
      <c r="H23">
        <f t="shared" si="2"/>
        <v>0.46083156036424322</v>
      </c>
      <c r="I23">
        <f t="shared" si="3"/>
        <v>0.48605783075024223</v>
      </c>
    </row>
    <row r="24" spans="1:9" x14ac:dyDescent="0.3">
      <c r="A24" t="s">
        <v>10</v>
      </c>
      <c r="B24">
        <f t="shared" si="4"/>
        <v>21</v>
      </c>
      <c r="C24">
        <v>0.12073780092345</v>
      </c>
      <c r="D24">
        <v>1.6631179095836</v>
      </c>
      <c r="E24">
        <v>3.2054980196390899</v>
      </c>
      <c r="F24">
        <f t="shared" si="0"/>
        <v>1.54238010935782</v>
      </c>
      <c r="G24">
        <f t="shared" si="1"/>
        <v>0.15455255570259477</v>
      </c>
      <c r="H24">
        <f t="shared" si="2"/>
        <v>0.79502482324848733</v>
      </c>
      <c r="I24">
        <f t="shared" si="3"/>
        <v>0.80990799604368158</v>
      </c>
    </row>
    <row r="25" spans="1:9" x14ac:dyDescent="0.3">
      <c r="A25" t="s">
        <v>10</v>
      </c>
      <c r="B25">
        <f t="shared" si="4"/>
        <v>22</v>
      </c>
      <c r="C25">
        <v>0.12370739143164999</v>
      </c>
      <c r="D25">
        <v>1.66106830616858</v>
      </c>
      <c r="E25">
        <v>3.1984292217083099</v>
      </c>
      <c r="F25">
        <f t="shared" si="0"/>
        <v>1.5373609151383301</v>
      </c>
      <c r="G25">
        <f t="shared" si="1"/>
        <v>-0.17136914686168644</v>
      </c>
      <c r="H25">
        <f t="shared" si="2"/>
        <v>0.67080643445940136</v>
      </c>
      <c r="I25">
        <f t="shared" si="3"/>
        <v>0.69235009713889506</v>
      </c>
    </row>
    <row r="26" spans="1:9" x14ac:dyDescent="0.3">
      <c r="A26" t="s">
        <v>10</v>
      </c>
      <c r="B26">
        <f t="shared" si="4"/>
        <v>23</v>
      </c>
      <c r="C26">
        <v>0.117980706487656</v>
      </c>
      <c r="D26">
        <v>1.6603608151643101</v>
      </c>
      <c r="E26">
        <v>3.20274092493892</v>
      </c>
      <c r="F26">
        <f t="shared" si="0"/>
        <v>1.542380109225632</v>
      </c>
      <c r="G26">
        <f t="shared" si="1"/>
        <v>0.15455254711895591</v>
      </c>
      <c r="H26">
        <f t="shared" si="2"/>
        <v>0.62792819177637571</v>
      </c>
      <c r="I26">
        <f t="shared" si="3"/>
        <v>0.6466686198111874</v>
      </c>
    </row>
    <row r="27" spans="1:9" x14ac:dyDescent="0.3">
      <c r="A27" t="s">
        <v>10</v>
      </c>
      <c r="B27">
        <f t="shared" si="4"/>
        <v>24</v>
      </c>
      <c r="C27">
        <v>0.116823006952959</v>
      </c>
      <c r="D27">
        <v>1.6583096081304101</v>
      </c>
      <c r="E27">
        <v>3.1997962101635999</v>
      </c>
      <c r="F27">
        <f t="shared" si="0"/>
        <v>1.5414866016053206</v>
      </c>
      <c r="G27">
        <f t="shared" si="1"/>
        <v>9.6532571774061535E-2</v>
      </c>
      <c r="H27">
        <f t="shared" si="2"/>
        <v>0.50361261396425161</v>
      </c>
      <c r="I27">
        <f t="shared" si="3"/>
        <v>0.51278085217490388</v>
      </c>
    </row>
    <row r="28" spans="1:9" x14ac:dyDescent="0.3">
      <c r="A28" t="s">
        <v>10</v>
      </c>
      <c r="B28">
        <f t="shared" si="4"/>
        <v>25</v>
      </c>
      <c r="C28">
        <v>0.114069327735035</v>
      </c>
      <c r="D28">
        <v>1.6555559289358599</v>
      </c>
      <c r="E28">
        <v>3.1970425307963599</v>
      </c>
      <c r="F28">
        <f t="shared" si="0"/>
        <v>1.5414866015306625</v>
      </c>
      <c r="G28">
        <f t="shared" si="1"/>
        <v>9.6532566926135724E-2</v>
      </c>
      <c r="H28">
        <f t="shared" si="2"/>
        <v>0.3367229658096963</v>
      </c>
      <c r="I28">
        <f t="shared" si="3"/>
        <v>0.35028687126557678</v>
      </c>
    </row>
    <row r="29" spans="1:9" x14ac:dyDescent="0.3">
      <c r="A29" t="s">
        <v>10</v>
      </c>
      <c r="B29">
        <f t="shared" si="4"/>
        <v>26</v>
      </c>
      <c r="C29">
        <v>0.119576686164874</v>
      </c>
      <c r="D29">
        <v>1.6610632873243201</v>
      </c>
      <c r="E29">
        <v>3.2025498895753501</v>
      </c>
      <c r="F29">
        <f t="shared" si="0"/>
        <v>1.541486601705238</v>
      </c>
      <c r="G29">
        <f t="shared" si="1"/>
        <v>9.6532578262204891E-2</v>
      </c>
      <c r="H29">
        <f t="shared" si="2"/>
        <v>0.67050226208000963</v>
      </c>
      <c r="I29">
        <f t="shared" si="3"/>
        <v>0.67741554611653154</v>
      </c>
    </row>
    <row r="30" spans="1:9" x14ac:dyDescent="0.3">
      <c r="A30" t="s">
        <v>10</v>
      </c>
      <c r="B30">
        <f t="shared" si="4"/>
        <v>27</v>
      </c>
      <c r="C30">
        <v>0.11682300695188801</v>
      </c>
      <c r="D30">
        <v>1.65830960812939</v>
      </c>
      <c r="E30">
        <v>3.1997962101623698</v>
      </c>
      <c r="F30">
        <f t="shared" si="0"/>
        <v>1.5414866016052409</v>
      </c>
      <c r="G30">
        <f t="shared" si="1"/>
        <v>9.65325717688853E-2</v>
      </c>
      <c r="H30">
        <f t="shared" si="2"/>
        <v>0.50361261390242895</v>
      </c>
      <c r="I30">
        <f t="shared" si="3"/>
        <v>0.51278085211321212</v>
      </c>
    </row>
    <row r="31" spans="1:9" x14ac:dyDescent="0.3">
      <c r="A31" t="s">
        <v>10</v>
      </c>
      <c r="B31">
        <f t="shared" si="4"/>
        <v>28</v>
      </c>
      <c r="C31">
        <v>0.116895428386769</v>
      </c>
      <c r="D31">
        <v>1.65933763476496</v>
      </c>
      <c r="E31">
        <v>3.20177984215039</v>
      </c>
      <c r="F31">
        <f t="shared" si="0"/>
        <v>1.5424422068818104</v>
      </c>
      <c r="G31">
        <f t="shared" si="1"/>
        <v>0.15858486245522108</v>
      </c>
      <c r="H31">
        <f t="shared" si="2"/>
        <v>0.56591725848242902</v>
      </c>
      <c r="I31">
        <f t="shared" si="3"/>
        <v>0.58771719563767211</v>
      </c>
    </row>
    <row r="32" spans="1:9" x14ac:dyDescent="0.3">
      <c r="A32" t="s">
        <v>10</v>
      </c>
      <c r="B32">
        <f t="shared" si="4"/>
        <v>29</v>
      </c>
      <c r="C32">
        <v>0.11414004209635401</v>
      </c>
      <c r="D32">
        <v>1.6565822484972601</v>
      </c>
      <c r="E32">
        <v>3.1990244556783201</v>
      </c>
      <c r="F32">
        <f t="shared" si="0"/>
        <v>1.5424422067909831</v>
      </c>
      <c r="G32">
        <f t="shared" si="1"/>
        <v>0.1585848565573415</v>
      </c>
      <c r="H32">
        <f t="shared" si="2"/>
        <v>0.39892415134910253</v>
      </c>
      <c r="I32">
        <f t="shared" si="3"/>
        <v>0.42928968687695523</v>
      </c>
    </row>
    <row r="33" spans="1:9" x14ac:dyDescent="0.3">
      <c r="A33" t="s">
        <v>10</v>
      </c>
      <c r="B33">
        <f t="shared" si="4"/>
        <v>30</v>
      </c>
      <c r="C33">
        <v>0.11965081467192901</v>
      </c>
      <c r="D33">
        <v>1.66209302103173</v>
      </c>
      <c r="E33">
        <v>3.2045352286756401</v>
      </c>
      <c r="F33">
        <f t="shared" si="0"/>
        <v>1.5424422070018555</v>
      </c>
      <c r="G33">
        <f t="shared" si="1"/>
        <v>0.15858487025035647</v>
      </c>
      <c r="H33">
        <f t="shared" si="2"/>
        <v>0.7329103655593967</v>
      </c>
      <c r="I33">
        <f t="shared" si="3"/>
        <v>0.74987116561228762</v>
      </c>
    </row>
    <row r="34" spans="1:9" x14ac:dyDescent="0.3">
      <c r="A34" t="s">
        <v>10</v>
      </c>
      <c r="B34">
        <f t="shared" si="4"/>
        <v>31</v>
      </c>
      <c r="C34">
        <v>0.11689542838570401</v>
      </c>
      <c r="D34">
        <v>1.6593376347639399</v>
      </c>
      <c r="E34">
        <v>3.20177984214935</v>
      </c>
      <c r="F34">
        <f t="shared" si="0"/>
        <v>1.5424422068818229</v>
      </c>
      <c r="G34">
        <f t="shared" si="1"/>
        <v>0.15858486245602851</v>
      </c>
      <c r="H34">
        <f t="shared" si="2"/>
        <v>0.56591725842060647</v>
      </c>
      <c r="I34">
        <f t="shared" si="3"/>
        <v>0.58771719557836066</v>
      </c>
    </row>
    <row r="35" spans="1:9" x14ac:dyDescent="0.3">
      <c r="A35" t="s">
        <v>10</v>
      </c>
      <c r="B35">
        <f t="shared" si="4"/>
        <v>32</v>
      </c>
      <c r="C35">
        <v>0.120953713013866</v>
      </c>
      <c r="D35">
        <v>1.6583146277630101</v>
      </c>
      <c r="E35">
        <v>3.1956755431493198</v>
      </c>
      <c r="F35">
        <f t="shared" ref="F35:F66" si="5">(E35-C35)/2</f>
        <v>1.537360915067727</v>
      </c>
      <c r="G35">
        <f t="shared" ref="G35:G66" si="6">(F35-idealgain)/idealgain*100</f>
        <v>-0.17136915144630196</v>
      </c>
      <c r="H35">
        <f t="shared" ref="H35:H66" si="7">(D35-idealoffset)/idealoffset*100</f>
        <v>0.50391683412182875</v>
      </c>
      <c r="I35">
        <f t="shared" ref="I35:I66" si="8">SQRT(G35^2+H35^2)</f>
        <v>0.53225892362532756</v>
      </c>
    </row>
    <row r="36" spans="1:9" x14ac:dyDescent="0.3">
      <c r="A36" t="s">
        <v>10</v>
      </c>
      <c r="B36">
        <f t="shared" si="4"/>
        <v>33</v>
      </c>
      <c r="C36">
        <v>0.12102869819201</v>
      </c>
      <c r="D36">
        <v>1.6593426988839799</v>
      </c>
      <c r="E36">
        <v>3.1976567003202301</v>
      </c>
      <c r="F36">
        <f t="shared" si="5"/>
        <v>1.5383140010641101</v>
      </c>
      <c r="G36">
        <f t="shared" si="6"/>
        <v>-0.10948045038246383</v>
      </c>
      <c r="H36">
        <f t="shared" si="7"/>
        <v>0.56622417478666565</v>
      </c>
      <c r="I36">
        <f t="shared" si="8"/>
        <v>0.57671117999288657</v>
      </c>
    </row>
    <row r="37" spans="1:9" x14ac:dyDescent="0.3">
      <c r="A37" t="s">
        <v>10</v>
      </c>
      <c r="B37">
        <f t="shared" ref="B37:B68" si="9">B36+1</f>
        <v>34</v>
      </c>
      <c r="C37">
        <v>0.118273312629294</v>
      </c>
      <c r="D37">
        <v>1.65658731333695</v>
      </c>
      <c r="E37">
        <v>3.1949013146296399</v>
      </c>
      <c r="F37">
        <f t="shared" si="5"/>
        <v>1.538314001000173</v>
      </c>
      <c r="G37">
        <f t="shared" si="6"/>
        <v>-0.10948045453422213</v>
      </c>
      <c r="H37">
        <f t="shared" si="7"/>
        <v>0.39923111133030686</v>
      </c>
      <c r="I37">
        <f t="shared" si="8"/>
        <v>0.41397034939600658</v>
      </c>
    </row>
    <row r="38" spans="1:9" x14ac:dyDescent="0.3">
      <c r="A38" t="s">
        <v>10</v>
      </c>
      <c r="B38">
        <f t="shared" si="9"/>
        <v>35</v>
      </c>
      <c r="C38">
        <v>0.123784083749823</v>
      </c>
      <c r="D38">
        <v>1.66209808442998</v>
      </c>
      <c r="E38">
        <v>3.20041208604788</v>
      </c>
      <c r="F38">
        <f t="shared" si="5"/>
        <v>1.5383140011490284</v>
      </c>
      <c r="G38">
        <f t="shared" si="6"/>
        <v>-0.10948044486828885</v>
      </c>
      <c r="H38">
        <f t="shared" si="7"/>
        <v>0.7332172381806098</v>
      </c>
      <c r="I38">
        <f t="shared" si="8"/>
        <v>0.74134572648242836</v>
      </c>
    </row>
    <row r="39" spans="1:9" x14ac:dyDescent="0.3">
      <c r="A39" t="s">
        <v>10</v>
      </c>
      <c r="B39">
        <f t="shared" si="9"/>
        <v>36</v>
      </c>
      <c r="C39">
        <v>0.121028698191079</v>
      </c>
      <c r="D39">
        <v>1.6593426988828399</v>
      </c>
      <c r="E39">
        <v>3.1976567003191301</v>
      </c>
      <c r="F39">
        <f t="shared" si="5"/>
        <v>1.5383140010640255</v>
      </c>
      <c r="G39">
        <f t="shared" si="6"/>
        <v>-0.10948045038795726</v>
      </c>
      <c r="H39">
        <f t="shared" si="7"/>
        <v>0.56622417471757613</v>
      </c>
      <c r="I39">
        <f t="shared" si="8"/>
        <v>0.57671117992609633</v>
      </c>
    </row>
    <row r="40" spans="1:9" x14ac:dyDescent="0.3">
      <c r="A40" t="s">
        <v>10</v>
      </c>
      <c r="B40">
        <f t="shared" si="9"/>
        <v>37</v>
      </c>
      <c r="C40">
        <v>0.12196254787413199</v>
      </c>
      <c r="D40">
        <v>1.6583091927971501</v>
      </c>
      <c r="E40">
        <v>3.1946558383144001</v>
      </c>
      <c r="F40">
        <f t="shared" si="5"/>
        <v>1.536346645220134</v>
      </c>
      <c r="G40">
        <f t="shared" si="6"/>
        <v>-0.23723082986143235</v>
      </c>
      <c r="H40">
        <f t="shared" si="7"/>
        <v>0.50358744225152385</v>
      </c>
      <c r="I40">
        <f t="shared" si="8"/>
        <v>0.55666756563516051</v>
      </c>
    </row>
    <row r="41" spans="1:9" x14ac:dyDescent="0.3">
      <c r="A41" t="s">
        <v>10</v>
      </c>
      <c r="B41">
        <f t="shared" si="9"/>
        <v>38</v>
      </c>
      <c r="C41">
        <v>0.119208869358005</v>
      </c>
      <c r="D41">
        <v>1.6555555142959799</v>
      </c>
      <c r="E41">
        <v>3.1919021597016002</v>
      </c>
      <c r="F41">
        <f t="shared" si="5"/>
        <v>1.5363466451717975</v>
      </c>
      <c r="G41">
        <f t="shared" si="6"/>
        <v>-0.23723083300016259</v>
      </c>
      <c r="H41">
        <f t="shared" si="7"/>
        <v>0.33669783612000015</v>
      </c>
      <c r="I41">
        <f t="shared" si="8"/>
        <v>0.411878502684762</v>
      </c>
    </row>
    <row r="42" spans="1:9" x14ac:dyDescent="0.3">
      <c r="A42" t="s">
        <v>10</v>
      </c>
      <c r="B42">
        <f t="shared" si="9"/>
        <v>39</v>
      </c>
      <c r="C42">
        <v>0.124716226385267</v>
      </c>
      <c r="D42">
        <v>1.66106287129779</v>
      </c>
      <c r="E42">
        <v>3.1974095169552701</v>
      </c>
      <c r="F42">
        <f t="shared" si="5"/>
        <v>1.5363466452850016</v>
      </c>
      <c r="G42">
        <f t="shared" si="6"/>
        <v>-0.23723082564924619</v>
      </c>
      <c r="H42">
        <f t="shared" si="7"/>
        <v>0.67047704835091182</v>
      </c>
      <c r="I42">
        <f t="shared" si="8"/>
        <v>0.71120878580313818</v>
      </c>
    </row>
    <row r="43" spans="1:9" x14ac:dyDescent="0.3">
      <c r="A43" t="s">
        <v>10</v>
      </c>
      <c r="B43">
        <f t="shared" si="9"/>
        <v>40</v>
      </c>
      <c r="C43">
        <v>0.122038155174212</v>
      </c>
      <c r="D43">
        <v>1.6593372151549199</v>
      </c>
      <c r="E43">
        <v>3.1966362758275402</v>
      </c>
      <c r="F43">
        <f t="shared" si="5"/>
        <v>1.5372990603266641</v>
      </c>
      <c r="G43">
        <f t="shared" si="6"/>
        <v>-0.17538569307376337</v>
      </c>
      <c r="H43">
        <f t="shared" si="7"/>
        <v>0.56589182757091094</v>
      </c>
      <c r="I43">
        <f t="shared" si="8"/>
        <v>0.59244721439678483</v>
      </c>
    </row>
    <row r="44" spans="1:9" x14ac:dyDescent="0.3">
      <c r="A44" t="s">
        <v>10</v>
      </c>
      <c r="B44">
        <f t="shared" si="9"/>
        <v>41</v>
      </c>
      <c r="C44">
        <v>0.121962547872981</v>
      </c>
      <c r="D44">
        <v>1.65830919279613</v>
      </c>
      <c r="E44">
        <v>3.1946558383134298</v>
      </c>
      <c r="F44">
        <f t="shared" si="5"/>
        <v>1.5363466452202243</v>
      </c>
      <c r="G44">
        <f t="shared" si="6"/>
        <v>-0.23723082985556404</v>
      </c>
      <c r="H44">
        <f t="shared" si="7"/>
        <v>0.50358744218970131</v>
      </c>
      <c r="I44">
        <f t="shared" si="8"/>
        <v>0.55666756557673214</v>
      </c>
    </row>
    <row r="45" spans="1:9" x14ac:dyDescent="0.3">
      <c r="A45" t="s">
        <v>10</v>
      </c>
      <c r="B45">
        <f t="shared" si="9"/>
        <v>42</v>
      </c>
      <c r="C45">
        <v>0.122038155435052</v>
      </c>
      <c r="D45">
        <v>1.6593372191743101</v>
      </c>
      <c r="E45">
        <v>3.1966362836051099</v>
      </c>
      <c r="F45">
        <f t="shared" si="5"/>
        <v>1.537299064085029</v>
      </c>
      <c r="G45">
        <f t="shared" si="6"/>
        <v>-0.17538544902409112</v>
      </c>
      <c r="H45">
        <f t="shared" si="7"/>
        <v>0.56589207117031426</v>
      </c>
      <c r="I45">
        <f t="shared" si="8"/>
        <v>0.59244737482987475</v>
      </c>
    </row>
    <row r="46" spans="1:9" x14ac:dyDescent="0.3">
      <c r="A46" t="s">
        <v>10</v>
      </c>
      <c r="B46">
        <f t="shared" si="9"/>
        <v>43</v>
      </c>
      <c r="C46">
        <v>0.119282769846366</v>
      </c>
      <c r="D46">
        <v>1.65658183360033</v>
      </c>
      <c r="E46">
        <v>3.1938808978995401</v>
      </c>
      <c r="F46">
        <f t="shared" si="5"/>
        <v>1.5372990640265871</v>
      </c>
      <c r="G46">
        <f t="shared" si="6"/>
        <v>-0.17538545281902085</v>
      </c>
      <c r="H46">
        <f t="shared" si="7"/>
        <v>0.3988990060806088</v>
      </c>
      <c r="I46">
        <f t="shared" si="8"/>
        <v>0.4357527671887243</v>
      </c>
    </row>
    <row r="47" spans="1:9" x14ac:dyDescent="0.3">
      <c r="A47" t="s">
        <v>10</v>
      </c>
      <c r="B47">
        <f t="shared" si="9"/>
        <v>44</v>
      </c>
      <c r="C47">
        <v>0.124793541018225</v>
      </c>
      <c r="D47">
        <v>1.66209260474714</v>
      </c>
      <c r="E47">
        <v>3.1993916693445899</v>
      </c>
      <c r="F47">
        <f t="shared" si="5"/>
        <v>1.5372990641631825</v>
      </c>
      <c r="G47">
        <f t="shared" si="6"/>
        <v>-0.17538544394918959</v>
      </c>
      <c r="H47">
        <f t="shared" si="7"/>
        <v>0.73288513619031126</v>
      </c>
      <c r="I47">
        <f t="shared" si="8"/>
        <v>0.75357858037363656</v>
      </c>
    </row>
    <row r="48" spans="1:9" x14ac:dyDescent="0.3">
      <c r="A48" t="s">
        <v>10</v>
      </c>
      <c r="B48">
        <f t="shared" si="9"/>
        <v>45</v>
      </c>
      <c r="C48">
        <v>0.122038155433997</v>
      </c>
      <c r="D48">
        <v>1.65933721917306</v>
      </c>
      <c r="E48">
        <v>3.1966362836040201</v>
      </c>
      <c r="F48">
        <f t="shared" si="5"/>
        <v>1.5372990640850115</v>
      </c>
      <c r="G48">
        <f t="shared" si="6"/>
        <v>-0.17538544902523018</v>
      </c>
      <c r="H48">
        <f t="shared" si="7"/>
        <v>0.56589207109454998</v>
      </c>
      <c r="I48">
        <f t="shared" si="8"/>
        <v>0.59244737475784359</v>
      </c>
    </row>
    <row r="49" spans="1:9" x14ac:dyDescent="0.3">
      <c r="A49" t="s">
        <v>10</v>
      </c>
      <c r="B49">
        <f t="shared" si="9"/>
        <v>46</v>
      </c>
      <c r="C49">
        <v>0.120878777567744</v>
      </c>
      <c r="D49">
        <v>1.65728723893827</v>
      </c>
      <c r="E49">
        <v>3.1936957008550699</v>
      </c>
      <c r="F49">
        <f t="shared" si="5"/>
        <v>1.5364084616436631</v>
      </c>
      <c r="G49">
        <f t="shared" si="6"/>
        <v>-0.23321677638551722</v>
      </c>
      <c r="H49">
        <f t="shared" si="7"/>
        <v>0.44165084474364258</v>
      </c>
      <c r="I49">
        <f t="shared" si="8"/>
        <v>0.49944522567587468</v>
      </c>
    </row>
    <row r="50" spans="1:9" x14ac:dyDescent="0.3">
      <c r="A50" t="s">
        <v>10</v>
      </c>
      <c r="B50">
        <f t="shared" si="9"/>
        <v>47</v>
      </c>
      <c r="C50">
        <v>0.118126805154006</v>
      </c>
      <c r="D50">
        <v>1.6545352665409001</v>
      </c>
      <c r="E50">
        <v>3.19094372835472</v>
      </c>
      <c r="F50">
        <f t="shared" si="5"/>
        <v>1.536408461600357</v>
      </c>
      <c r="G50">
        <f t="shared" si="6"/>
        <v>-0.23321677919759679</v>
      </c>
      <c r="H50">
        <f t="shared" si="7"/>
        <v>0.27486463884243612</v>
      </c>
      <c r="I50">
        <f t="shared" si="8"/>
        <v>0.3604727947921777</v>
      </c>
    </row>
    <row r="51" spans="1:9" x14ac:dyDescent="0.3">
      <c r="A51" t="s">
        <v>10</v>
      </c>
      <c r="B51">
        <f t="shared" si="9"/>
        <v>48</v>
      </c>
      <c r="C51">
        <v>0.123630749976144</v>
      </c>
      <c r="D51">
        <v>1.6600392113345901</v>
      </c>
      <c r="E51">
        <v>3.19644767338088</v>
      </c>
      <c r="F51">
        <f t="shared" si="5"/>
        <v>1.5364084617023679</v>
      </c>
      <c r="G51">
        <f t="shared" si="6"/>
        <v>-0.233216772573516</v>
      </c>
      <c r="H51">
        <f t="shared" si="7"/>
        <v>0.6084370505812231</v>
      </c>
      <c r="I51">
        <f t="shared" si="8"/>
        <v>0.65160241522694262</v>
      </c>
    </row>
    <row r="52" spans="1:9" x14ac:dyDescent="0.3">
      <c r="A52" t="s">
        <v>10</v>
      </c>
      <c r="B52">
        <f t="shared" si="9"/>
        <v>49</v>
      </c>
      <c r="C52">
        <v>0.120878777566752</v>
      </c>
      <c r="D52">
        <v>1.6572872389372499</v>
      </c>
      <c r="E52">
        <v>3.1936957008539602</v>
      </c>
      <c r="F52">
        <f t="shared" si="5"/>
        <v>1.536408461643604</v>
      </c>
      <c r="G52">
        <f t="shared" si="6"/>
        <v>-0.23321677638935254</v>
      </c>
      <c r="H52">
        <f t="shared" si="7"/>
        <v>0.44165084468182003</v>
      </c>
      <c r="I52">
        <f t="shared" si="8"/>
        <v>0.49944522562299704</v>
      </c>
    </row>
    <row r="53" spans="1:9" x14ac:dyDescent="0.3">
      <c r="A53" t="s">
        <v>10</v>
      </c>
      <c r="B53">
        <f t="shared" si="9"/>
        <v>50</v>
      </c>
      <c r="C53">
        <v>0.12095371327303001</v>
      </c>
      <c r="D53">
        <v>1.6583146317808299</v>
      </c>
      <c r="E53">
        <v>3.1956755509254902</v>
      </c>
      <c r="F53">
        <f t="shared" si="5"/>
        <v>1.53736091882623</v>
      </c>
      <c r="G53">
        <f t="shared" si="6"/>
        <v>-0.17136890738766142</v>
      </c>
      <c r="H53">
        <f t="shared" si="7"/>
        <v>0.5039170776260623</v>
      </c>
      <c r="I53">
        <f t="shared" si="8"/>
        <v>0.5322590755848432</v>
      </c>
    </row>
    <row r="54" spans="1:9" x14ac:dyDescent="0.3">
      <c r="A54" t="s">
        <v>10</v>
      </c>
      <c r="B54">
        <f t="shared" si="9"/>
        <v>51</v>
      </c>
      <c r="C54">
        <v>0.119282769592645</v>
      </c>
      <c r="D54">
        <v>1.6565818295875301</v>
      </c>
      <c r="E54">
        <v>3.1938808901286899</v>
      </c>
      <c r="F54">
        <f t="shared" si="5"/>
        <v>1.5372990602680225</v>
      </c>
      <c r="G54">
        <f t="shared" si="6"/>
        <v>-0.17538569688165531</v>
      </c>
      <c r="H54">
        <f t="shared" si="7"/>
        <v>0.39889876288061665</v>
      </c>
      <c r="I54">
        <f t="shared" si="8"/>
        <v>0.43575264278986342</v>
      </c>
    </row>
    <row r="55" spans="1:9" x14ac:dyDescent="0.3">
      <c r="A55" t="s">
        <v>10</v>
      </c>
      <c r="B55">
        <f t="shared" si="9"/>
        <v>52</v>
      </c>
      <c r="C55">
        <v>0.11820003484436201</v>
      </c>
      <c r="D55">
        <v>1.6555609533681901</v>
      </c>
      <c r="E55">
        <v>3.1929218723916502</v>
      </c>
      <c r="F55">
        <f t="shared" si="5"/>
        <v>1.5373609187736441</v>
      </c>
      <c r="G55">
        <f t="shared" si="6"/>
        <v>-0.17136891080233257</v>
      </c>
      <c r="H55">
        <f t="shared" si="7"/>
        <v>0.33702747686001094</v>
      </c>
      <c r="I55">
        <f t="shared" si="8"/>
        <v>0.37809367060055771</v>
      </c>
    </row>
    <row r="56" spans="1:9" x14ac:dyDescent="0.3">
      <c r="A56" t="s">
        <v>10</v>
      </c>
      <c r="B56">
        <f t="shared" si="9"/>
        <v>53</v>
      </c>
      <c r="C56">
        <v>0.123707391696374</v>
      </c>
      <c r="D56">
        <v>1.6610683101922099</v>
      </c>
      <c r="E56">
        <v>3.1984292294902299</v>
      </c>
      <c r="F56">
        <f t="shared" si="5"/>
        <v>1.5373609188969279</v>
      </c>
      <c r="G56">
        <f t="shared" si="6"/>
        <v>-0.17136890279688921</v>
      </c>
      <c r="H56">
        <f t="shared" si="7"/>
        <v>0.67080667831575735</v>
      </c>
      <c r="I56">
        <f t="shared" si="8"/>
        <v>0.69235027299686225</v>
      </c>
    </row>
    <row r="57" spans="1:9" x14ac:dyDescent="0.3">
      <c r="A57" t="s">
        <v>10</v>
      </c>
      <c r="B57">
        <f t="shared" si="9"/>
        <v>54</v>
      </c>
      <c r="C57">
        <v>0.120953713271996</v>
      </c>
      <c r="D57">
        <v>1.65831463177969</v>
      </c>
      <c r="E57">
        <v>3.1956755509244501</v>
      </c>
      <c r="F57">
        <f t="shared" si="5"/>
        <v>1.5373609188262272</v>
      </c>
      <c r="G57">
        <f t="shared" si="6"/>
        <v>-0.17136890738784885</v>
      </c>
      <c r="H57">
        <f t="shared" si="7"/>
        <v>0.50391707755697279</v>
      </c>
      <c r="I57">
        <f t="shared" si="8"/>
        <v>0.53225907551949292</v>
      </c>
    </row>
    <row r="58" spans="1:9" x14ac:dyDescent="0.3">
      <c r="A58" t="s">
        <v>10</v>
      </c>
      <c r="B58">
        <f t="shared" si="9"/>
        <v>55</v>
      </c>
      <c r="C58">
        <v>0.12312311790383899</v>
      </c>
      <c r="D58">
        <v>1.6603602934241599</v>
      </c>
      <c r="E58">
        <v>3.19759746969526</v>
      </c>
      <c r="F58">
        <f t="shared" si="5"/>
        <v>1.5372371758957106</v>
      </c>
      <c r="G58">
        <f t="shared" si="6"/>
        <v>-0.1794041626161953</v>
      </c>
      <c r="H58">
        <f t="shared" si="7"/>
        <v>0.62789657116121256</v>
      </c>
      <c r="I58">
        <f t="shared" si="8"/>
        <v>0.65302370373519059</v>
      </c>
    </row>
    <row r="59" spans="1:9" x14ac:dyDescent="0.3">
      <c r="A59" t="s">
        <v>10</v>
      </c>
      <c r="B59">
        <f t="shared" si="9"/>
        <v>56</v>
      </c>
      <c r="C59">
        <v>0.12036602434297899</v>
      </c>
      <c r="D59">
        <v>1.6576031998762499</v>
      </c>
      <c r="E59">
        <v>3.1948403760040698</v>
      </c>
      <c r="F59">
        <f t="shared" si="5"/>
        <v>1.5372371758305454</v>
      </c>
      <c r="G59">
        <f t="shared" si="6"/>
        <v>-0.17940416684770222</v>
      </c>
      <c r="H59">
        <f t="shared" si="7"/>
        <v>0.46079999250000137</v>
      </c>
      <c r="I59">
        <f t="shared" si="8"/>
        <v>0.49449215177828604</v>
      </c>
    </row>
    <row r="60" spans="1:9" x14ac:dyDescent="0.3">
      <c r="A60" t="s">
        <v>10</v>
      </c>
      <c r="B60">
        <f t="shared" si="9"/>
        <v>57</v>
      </c>
      <c r="C60">
        <v>0.125880211460386</v>
      </c>
      <c r="D60">
        <v>1.66311738697167</v>
      </c>
      <c r="E60">
        <v>3.2003545634236401</v>
      </c>
      <c r="F60">
        <f t="shared" si="5"/>
        <v>1.537237175981627</v>
      </c>
      <c r="G60">
        <f t="shared" si="6"/>
        <v>-0.17940415703720924</v>
      </c>
      <c r="H60">
        <f t="shared" si="7"/>
        <v>0.79499314979818714</v>
      </c>
      <c r="I60">
        <f t="shared" si="8"/>
        <v>0.81498463776213259</v>
      </c>
    </row>
    <row r="61" spans="1:9" x14ac:dyDescent="0.3">
      <c r="A61" t="s">
        <v>10</v>
      </c>
      <c r="B61">
        <f t="shared" si="9"/>
        <v>58</v>
      </c>
      <c r="C61">
        <v>0.12312311790295601</v>
      </c>
      <c r="D61">
        <v>1.6603602934231401</v>
      </c>
      <c r="E61">
        <v>3.1975974696941698</v>
      </c>
      <c r="F61">
        <f t="shared" si="5"/>
        <v>1.5372371758956069</v>
      </c>
      <c r="G61">
        <f t="shared" si="6"/>
        <v>-0.17940416262292871</v>
      </c>
      <c r="H61">
        <f t="shared" si="7"/>
        <v>0.62789657109940333</v>
      </c>
      <c r="I61">
        <f t="shared" si="8"/>
        <v>0.65302370367760953</v>
      </c>
    </row>
    <row r="62" spans="1:9" x14ac:dyDescent="0.3">
      <c r="A62" t="s">
        <v>10</v>
      </c>
      <c r="B62">
        <f t="shared" si="9"/>
        <v>59</v>
      </c>
      <c r="C62">
        <v>0.123199448002699</v>
      </c>
      <c r="D62">
        <v>1.66138963275386</v>
      </c>
      <c r="E62">
        <v>3.1995798183814199</v>
      </c>
      <c r="F62">
        <f t="shared" si="5"/>
        <v>1.5381901851893605</v>
      </c>
      <c r="G62">
        <f t="shared" si="6"/>
        <v>-0.11752044224932312</v>
      </c>
      <c r="H62">
        <f t="shared" si="7"/>
        <v>0.69028077296121626</v>
      </c>
      <c r="I62">
        <f t="shared" si="8"/>
        <v>0.70021325313536498</v>
      </c>
    </row>
    <row r="63" spans="1:9" x14ac:dyDescent="0.3">
      <c r="A63" t="s">
        <v>10</v>
      </c>
      <c r="B63">
        <f t="shared" si="9"/>
        <v>60</v>
      </c>
      <c r="C63">
        <v>0.120440645182851</v>
      </c>
      <c r="D63">
        <v>1.65863082994705</v>
      </c>
      <c r="E63">
        <v>3.1968210154052299</v>
      </c>
      <c r="F63">
        <f t="shared" si="5"/>
        <v>1.5381901851111894</v>
      </c>
      <c r="G63">
        <f t="shared" si="6"/>
        <v>-0.11752044732536372</v>
      </c>
      <c r="H63">
        <f t="shared" si="7"/>
        <v>0.52308060285152191</v>
      </c>
      <c r="I63">
        <f t="shared" si="8"/>
        <v>0.53611973720342099</v>
      </c>
    </row>
    <row r="64" spans="1:9" x14ac:dyDescent="0.3">
      <c r="A64" t="s">
        <v>10</v>
      </c>
      <c r="B64">
        <f t="shared" si="9"/>
        <v>61</v>
      </c>
      <c r="C64">
        <v>0.12595825081728401</v>
      </c>
      <c r="D64">
        <v>1.6641484355595499</v>
      </c>
      <c r="E64">
        <v>3.2023386214017502</v>
      </c>
      <c r="F64">
        <f t="shared" si="5"/>
        <v>1.5381901852922331</v>
      </c>
      <c r="G64">
        <f t="shared" si="6"/>
        <v>-0.11752043556928421</v>
      </c>
      <c r="H64">
        <f t="shared" si="7"/>
        <v>0.85748094300303235</v>
      </c>
      <c r="I64">
        <f t="shared" si="8"/>
        <v>0.86549674776382834</v>
      </c>
    </row>
    <row r="65" spans="1:9" x14ac:dyDescent="0.3">
      <c r="A65" t="s">
        <v>10</v>
      </c>
      <c r="B65">
        <f t="shared" si="9"/>
        <v>62</v>
      </c>
      <c r="C65">
        <v>0.12479354075086201</v>
      </c>
      <c r="D65">
        <v>1.66209260072125</v>
      </c>
      <c r="E65">
        <v>3.19939166156052</v>
      </c>
      <c r="F65">
        <f t="shared" si="5"/>
        <v>1.5372990604048291</v>
      </c>
      <c r="G65">
        <f t="shared" si="6"/>
        <v>-0.17538568799811205</v>
      </c>
      <c r="H65">
        <f t="shared" si="7"/>
        <v>0.73288489219697395</v>
      </c>
      <c r="I65">
        <f t="shared" si="8"/>
        <v>0.75357839987962849</v>
      </c>
    </row>
    <row r="66" spans="1:9" x14ac:dyDescent="0.3">
      <c r="A66" t="s">
        <v>10</v>
      </c>
      <c r="B66">
        <f t="shared" si="9"/>
        <v>63</v>
      </c>
      <c r="C66">
        <v>0.12319944800164</v>
      </c>
      <c r="D66">
        <v>1.66138963275273</v>
      </c>
      <c r="E66">
        <v>3.1995798183802999</v>
      </c>
      <c r="F66">
        <f t="shared" si="5"/>
        <v>1.53819018518933</v>
      </c>
      <c r="G66">
        <f t="shared" si="6"/>
        <v>-0.11752044225129847</v>
      </c>
      <c r="H66">
        <f t="shared" si="7"/>
        <v>0.69028077289273237</v>
      </c>
      <c r="I66">
        <f t="shared" si="8"/>
        <v>0.70021325306818405</v>
      </c>
    </row>
    <row r="67" spans="1:9" x14ac:dyDescent="0.3">
      <c r="A67" t="s">
        <v>10</v>
      </c>
      <c r="B67">
        <f t="shared" si="9"/>
        <v>64</v>
      </c>
      <c r="C67">
        <v>0.122038047186632</v>
      </c>
      <c r="D67">
        <v>1.65933711332687</v>
      </c>
      <c r="E67">
        <v>3.1966361801590102</v>
      </c>
      <c r="F67">
        <f t="shared" ref="F67:F98" si="10">(E67-C67)/2</f>
        <v>1.5372990664861892</v>
      </c>
      <c r="G67">
        <f t="shared" ref="G67:G98" si="11">(F67-idealgain)/idealgain*100</f>
        <v>-0.17538529310460024</v>
      </c>
      <c r="H67">
        <f t="shared" ref="H67:H98" si="12">(D67-idealoffset)/idealoffset*100</f>
        <v>0.56588565617394182</v>
      </c>
      <c r="I67">
        <f t="shared" ref="I67:I98" si="13">SQRT(G67^2+H67^2)</f>
        <v>0.59244120121814559</v>
      </c>
    </row>
    <row r="68" spans="1:9" x14ac:dyDescent="0.3">
      <c r="A68" t="s">
        <v>10</v>
      </c>
      <c r="B68">
        <f t="shared" si="9"/>
        <v>65</v>
      </c>
      <c r="C68">
        <v>0.11928266177499899</v>
      </c>
      <c r="D68">
        <v>1.65658172792956</v>
      </c>
      <c r="E68">
        <v>3.1938807946299002</v>
      </c>
      <c r="F68">
        <f t="shared" si="10"/>
        <v>1.5372990664274506</v>
      </c>
      <c r="G68">
        <f t="shared" si="11"/>
        <v>-0.17538529691879307</v>
      </c>
      <c r="H68">
        <f t="shared" si="12"/>
        <v>0.39889260179152319</v>
      </c>
      <c r="I68">
        <f t="shared" si="13"/>
        <v>0.43574684180072254</v>
      </c>
    </row>
    <row r="69" spans="1:9" x14ac:dyDescent="0.3">
      <c r="A69" t="s">
        <v>10</v>
      </c>
      <c r="B69">
        <f t="shared" ref="B69:B100" si="14">B68+1</f>
        <v>66</v>
      </c>
      <c r="C69">
        <v>0.124793432593594</v>
      </c>
      <c r="D69">
        <v>1.66209249872313</v>
      </c>
      <c r="E69">
        <v>3.19939156572174</v>
      </c>
      <c r="F69">
        <f t="shared" si="10"/>
        <v>1.5372990665640729</v>
      </c>
      <c r="G69">
        <f t="shared" si="11"/>
        <v>-0.17538528804721715</v>
      </c>
      <c r="H69">
        <f t="shared" si="12"/>
        <v>0.73287871049273456</v>
      </c>
      <c r="I69">
        <f t="shared" si="13"/>
        <v>0.75357229484429611</v>
      </c>
    </row>
    <row r="70" spans="1:9" x14ac:dyDescent="0.3">
      <c r="A70" t="s">
        <v>10</v>
      </c>
      <c r="B70">
        <f t="shared" si="14"/>
        <v>67</v>
      </c>
      <c r="C70">
        <v>0.12203804718566599</v>
      </c>
      <c r="D70">
        <v>1.65933711332573</v>
      </c>
      <c r="E70">
        <v>3.1966361801579302</v>
      </c>
      <c r="F70">
        <f t="shared" si="10"/>
        <v>1.5372990664861321</v>
      </c>
      <c r="G70">
        <f t="shared" si="11"/>
        <v>-0.17538529310830578</v>
      </c>
      <c r="H70">
        <f t="shared" si="12"/>
        <v>0.56588565610485231</v>
      </c>
      <c r="I70">
        <f t="shared" si="13"/>
        <v>0.59244120115324994</v>
      </c>
    </row>
    <row r="71" spans="1:9" x14ac:dyDescent="0.3">
      <c r="A71" t="s">
        <v>10</v>
      </c>
      <c r="B71">
        <f t="shared" si="14"/>
        <v>68</v>
      </c>
      <c r="C71">
        <v>0.122113704596262</v>
      </c>
      <c r="D71">
        <v>1.6603658183360901</v>
      </c>
      <c r="E71">
        <v>3.1986179328842601</v>
      </c>
      <c r="F71">
        <f t="shared" si="10"/>
        <v>1.5382521141439991</v>
      </c>
      <c r="G71">
        <f t="shared" si="11"/>
        <v>-0.11349908155850268</v>
      </c>
      <c r="H71">
        <f t="shared" si="12"/>
        <v>0.62823141430849594</v>
      </c>
      <c r="I71">
        <f t="shared" si="13"/>
        <v>0.63840171635003984</v>
      </c>
    </row>
    <row r="72" spans="1:9" x14ac:dyDescent="0.3">
      <c r="A72" t="s">
        <v>10</v>
      </c>
      <c r="B72">
        <f t="shared" si="14"/>
        <v>69</v>
      </c>
      <c r="C72">
        <v>0.11935661098528499</v>
      </c>
      <c r="D72">
        <v>1.6576087247393601</v>
      </c>
      <c r="E72">
        <v>3.19586083913144</v>
      </c>
      <c r="F72">
        <f t="shared" si="10"/>
        <v>1.5382521140730776</v>
      </c>
      <c r="G72">
        <f t="shared" si="11"/>
        <v>-0.11349908616379431</v>
      </c>
      <c r="H72">
        <f t="shared" si="12"/>
        <v>0.46113483268849337</v>
      </c>
      <c r="I72">
        <f t="shared" si="13"/>
        <v>0.47489722728045186</v>
      </c>
    </row>
    <row r="73" spans="1:9" x14ac:dyDescent="0.3">
      <c r="A73" t="s">
        <v>10</v>
      </c>
      <c r="B73">
        <f t="shared" si="14"/>
        <v>70</v>
      </c>
      <c r="C73">
        <v>0.12487079820203401</v>
      </c>
      <c r="D73">
        <v>1.6631229119316899</v>
      </c>
      <c r="E73">
        <v>3.20137502667736</v>
      </c>
      <c r="F73">
        <f t="shared" si="10"/>
        <v>1.5382521142376631</v>
      </c>
      <c r="G73">
        <f t="shared" si="11"/>
        <v>-0.113499075476427</v>
      </c>
      <c r="H73">
        <f t="shared" si="12"/>
        <v>0.79532799586000102</v>
      </c>
      <c r="I73">
        <f t="shared" si="13"/>
        <v>0.80338574864923351</v>
      </c>
    </row>
    <row r="74" spans="1:9" x14ac:dyDescent="0.3">
      <c r="A74" t="s">
        <v>10</v>
      </c>
      <c r="B74">
        <f t="shared" si="14"/>
        <v>71</v>
      </c>
      <c r="C74">
        <v>0.122113704595035</v>
      </c>
      <c r="D74">
        <v>1.6603658183349601</v>
      </c>
      <c r="E74">
        <v>3.1986179328831401</v>
      </c>
      <c r="F74">
        <f t="shared" si="10"/>
        <v>1.5382521141440526</v>
      </c>
      <c r="G74">
        <f t="shared" si="11"/>
        <v>-0.11349908155502783</v>
      </c>
      <c r="H74">
        <f t="shared" si="12"/>
        <v>0.62823141424001205</v>
      </c>
      <c r="I74">
        <f t="shared" si="13"/>
        <v>0.63840171628202924</v>
      </c>
    </row>
    <row r="75" spans="1:9" x14ac:dyDescent="0.3">
      <c r="A75" t="s">
        <v>10</v>
      </c>
      <c r="B75">
        <f t="shared" si="14"/>
        <v>72</v>
      </c>
      <c r="C75">
        <v>0.123046838428484</v>
      </c>
      <c r="D75">
        <v>1.6593316372311999</v>
      </c>
      <c r="E75">
        <v>3.1956164366775499</v>
      </c>
      <c r="F75">
        <f t="shared" si="10"/>
        <v>1.536284799124533</v>
      </c>
      <c r="G75">
        <f t="shared" si="11"/>
        <v>-0.24124681009526375</v>
      </c>
      <c r="H75">
        <f t="shared" si="12"/>
        <v>0.56555377158787923</v>
      </c>
      <c r="I75">
        <f t="shared" si="13"/>
        <v>0.61485859507566076</v>
      </c>
    </row>
    <row r="76" spans="1:9" x14ac:dyDescent="0.3">
      <c r="A76" t="s">
        <v>10</v>
      </c>
      <c r="B76">
        <f t="shared" si="14"/>
        <v>73</v>
      </c>
      <c r="C76">
        <v>0.122038155173173</v>
      </c>
      <c r="D76">
        <v>1.6593372151539001</v>
      </c>
      <c r="E76">
        <v>3.1966362758265601</v>
      </c>
      <c r="F76">
        <f t="shared" si="10"/>
        <v>1.5372990603266936</v>
      </c>
      <c r="G76">
        <f t="shared" si="11"/>
        <v>-0.17538569307184571</v>
      </c>
      <c r="H76">
        <f t="shared" si="12"/>
        <v>0.56589182750910183</v>
      </c>
      <c r="I76">
        <f t="shared" si="13"/>
        <v>0.59244721433717851</v>
      </c>
    </row>
    <row r="77" spans="1:9" x14ac:dyDescent="0.3">
      <c r="A77" t="s">
        <v>10</v>
      </c>
      <c r="B77">
        <f t="shared" si="14"/>
        <v>74</v>
      </c>
      <c r="C77">
        <v>0.12029145299124699</v>
      </c>
      <c r="D77">
        <v>1.6565762518071601</v>
      </c>
      <c r="E77">
        <v>3.19286105113241</v>
      </c>
      <c r="F77">
        <f t="shared" si="10"/>
        <v>1.5362847990705815</v>
      </c>
      <c r="G77">
        <f t="shared" si="11"/>
        <v>-0.24124681359860853</v>
      </c>
      <c r="H77">
        <f t="shared" si="12"/>
        <v>0.39856071558546358</v>
      </c>
      <c r="I77">
        <f t="shared" si="13"/>
        <v>0.46588697028300607</v>
      </c>
    </row>
    <row r="78" spans="1:9" x14ac:dyDescent="0.3">
      <c r="A78" t="s">
        <v>10</v>
      </c>
      <c r="B78">
        <f t="shared" si="14"/>
        <v>75</v>
      </c>
      <c r="C78">
        <v>0.125802223861149</v>
      </c>
      <c r="D78">
        <v>1.6620870226546101</v>
      </c>
      <c r="E78">
        <v>3.1983718222534998</v>
      </c>
      <c r="F78">
        <f t="shared" si="10"/>
        <v>1.5362847991961754</v>
      </c>
      <c r="G78">
        <f t="shared" si="11"/>
        <v>-0.2412468054431553</v>
      </c>
      <c r="H78">
        <f t="shared" si="12"/>
        <v>0.73254682755213008</v>
      </c>
      <c r="I78">
        <f t="shared" si="13"/>
        <v>0.77124890644539512</v>
      </c>
    </row>
    <row r="79" spans="1:9" x14ac:dyDescent="0.3">
      <c r="A79" t="s">
        <v>10</v>
      </c>
      <c r="B79">
        <f t="shared" si="14"/>
        <v>76</v>
      </c>
      <c r="C79">
        <v>0.123046838427285</v>
      </c>
      <c r="D79">
        <v>1.65933163722994</v>
      </c>
      <c r="E79">
        <v>3.1956164366765201</v>
      </c>
      <c r="F79">
        <f t="shared" si="10"/>
        <v>1.5362847991246176</v>
      </c>
      <c r="G79">
        <f t="shared" si="11"/>
        <v>-0.24124681008977031</v>
      </c>
      <c r="H79">
        <f t="shared" si="12"/>
        <v>0.56555377151152286</v>
      </c>
      <c r="I79">
        <f t="shared" si="13"/>
        <v>0.61485859500327189</v>
      </c>
    </row>
    <row r="80" spans="1:9" x14ac:dyDescent="0.3">
      <c r="A80" t="s">
        <v>10</v>
      </c>
      <c r="B80">
        <f t="shared" si="14"/>
        <v>77</v>
      </c>
      <c r="C80">
        <v>0.123123118167761</v>
      </c>
      <c r="D80">
        <v>1.6603602974465099</v>
      </c>
      <c r="E80">
        <v>3.1975974774751599</v>
      </c>
      <c r="F80">
        <f t="shared" si="10"/>
        <v>1.5372371796536994</v>
      </c>
      <c r="G80">
        <f t="shared" si="11"/>
        <v>-0.17940391859094795</v>
      </c>
      <c r="H80">
        <f t="shared" si="12"/>
        <v>0.62789681494000094</v>
      </c>
      <c r="I80">
        <f t="shared" si="13"/>
        <v>0.65302387109322835</v>
      </c>
    </row>
    <row r="81" spans="1:9" x14ac:dyDescent="0.3">
      <c r="A81" t="s">
        <v>10</v>
      </c>
      <c r="B81">
        <f t="shared" si="14"/>
        <v>78</v>
      </c>
      <c r="C81">
        <v>0.120366024599445</v>
      </c>
      <c r="D81">
        <v>1.65760320389154</v>
      </c>
      <c r="E81">
        <v>3.1948403837770698</v>
      </c>
      <c r="F81">
        <f t="shared" si="10"/>
        <v>1.5372371795888125</v>
      </c>
      <c r="G81">
        <f t="shared" si="11"/>
        <v>-0.17940392280438852</v>
      </c>
      <c r="H81">
        <f t="shared" si="12"/>
        <v>0.46080023585091651</v>
      </c>
      <c r="I81">
        <f t="shared" si="13"/>
        <v>0.49449229000851297</v>
      </c>
    </row>
    <row r="82" spans="1:9" x14ac:dyDescent="0.3">
      <c r="A82" t="s">
        <v>10</v>
      </c>
      <c r="B82">
        <f t="shared" si="14"/>
        <v>79</v>
      </c>
      <c r="C82">
        <v>0.12588021173050901</v>
      </c>
      <c r="D82">
        <v>1.6631173910004</v>
      </c>
      <c r="E82">
        <v>3.2003545712099499</v>
      </c>
      <c r="F82">
        <f t="shared" si="10"/>
        <v>1.5372371797397204</v>
      </c>
      <c r="G82">
        <f t="shared" si="11"/>
        <v>-0.17940391300517081</v>
      </c>
      <c r="H82">
        <f t="shared" si="12"/>
        <v>0.79499339396364266</v>
      </c>
      <c r="I82">
        <f t="shared" si="13"/>
        <v>0.8149848222190389</v>
      </c>
    </row>
    <row r="83" spans="1:9" x14ac:dyDescent="0.3">
      <c r="A83" t="s">
        <v>10</v>
      </c>
      <c r="B83">
        <f t="shared" si="14"/>
        <v>80</v>
      </c>
      <c r="C83">
        <v>0.12312311816657601</v>
      </c>
      <c r="D83">
        <v>1.6603602974453699</v>
      </c>
      <c r="E83">
        <v>3.1975974774739599</v>
      </c>
      <c r="F83">
        <f t="shared" si="10"/>
        <v>1.5372371796536919</v>
      </c>
      <c r="G83">
        <f t="shared" si="11"/>
        <v>-0.17940391859143817</v>
      </c>
      <c r="H83">
        <f t="shared" si="12"/>
        <v>0.62789681487091142</v>
      </c>
      <c r="I83">
        <f t="shared" si="13"/>
        <v>0.65302387102693182</v>
      </c>
    </row>
    <row r="84" spans="1:9" x14ac:dyDescent="0.3">
      <c r="A84" t="s">
        <v>10</v>
      </c>
      <c r="B84">
        <f t="shared" si="14"/>
        <v>81</v>
      </c>
      <c r="C84">
        <v>0.12196243995341501</v>
      </c>
      <c r="D84">
        <v>1.6583090910322</v>
      </c>
      <c r="E84">
        <v>3.1946557427048199</v>
      </c>
      <c r="F84">
        <f t="shared" si="10"/>
        <v>1.5363466513757025</v>
      </c>
      <c r="G84">
        <f t="shared" si="11"/>
        <v>-0.23723043014919212</v>
      </c>
      <c r="H84">
        <f t="shared" si="12"/>
        <v>0.50358127467879532</v>
      </c>
      <c r="I84">
        <f t="shared" si="13"/>
        <v>0.55666181582347729</v>
      </c>
    </row>
    <row r="85" spans="1:9" x14ac:dyDescent="0.3">
      <c r="A85" t="s">
        <v>10</v>
      </c>
      <c r="B85">
        <f t="shared" si="14"/>
        <v>82</v>
      </c>
      <c r="C85">
        <v>0.119208761607471</v>
      </c>
      <c r="D85">
        <v>1.65555541270087</v>
      </c>
      <c r="E85">
        <v>3.1919020642621199</v>
      </c>
      <c r="F85">
        <f t="shared" si="10"/>
        <v>1.5363466513273245</v>
      </c>
      <c r="G85">
        <f t="shared" si="11"/>
        <v>-0.23723043329061866</v>
      </c>
      <c r="H85">
        <f t="shared" si="12"/>
        <v>0.33669167884061346</v>
      </c>
      <c r="I85">
        <f t="shared" si="13"/>
        <v>0.41187323909155044</v>
      </c>
    </row>
    <row r="86" spans="1:9" x14ac:dyDescent="0.3">
      <c r="A86" t="s">
        <v>10</v>
      </c>
      <c r="B86">
        <f t="shared" si="14"/>
        <v>83</v>
      </c>
      <c r="C86">
        <v>0.12471611829444899</v>
      </c>
      <c r="D86">
        <v>1.66106276936277</v>
      </c>
      <c r="E86">
        <v>3.1974094211758999</v>
      </c>
      <c r="F86">
        <f t="shared" si="10"/>
        <v>1.5363466514407254</v>
      </c>
      <c r="G86">
        <f t="shared" si="11"/>
        <v>-0.23723042592692745</v>
      </c>
      <c r="H86">
        <f t="shared" si="12"/>
        <v>0.67047087047091303</v>
      </c>
      <c r="I86">
        <f t="shared" si="13"/>
        <v>0.71120282840796922</v>
      </c>
    </row>
    <row r="87" spans="1:9" x14ac:dyDescent="0.3">
      <c r="A87" t="s">
        <v>10</v>
      </c>
      <c r="B87">
        <f t="shared" si="14"/>
        <v>84</v>
      </c>
      <c r="C87">
        <v>0.122113812650711</v>
      </c>
      <c r="D87">
        <v>1.6603659202271199</v>
      </c>
      <c r="E87">
        <v>3.19861802861231</v>
      </c>
      <c r="F87">
        <f t="shared" si="10"/>
        <v>1.5382521079807996</v>
      </c>
      <c r="G87">
        <f t="shared" si="11"/>
        <v>-0.11349948176626284</v>
      </c>
      <c r="H87">
        <f t="shared" si="12"/>
        <v>0.62823758952242537</v>
      </c>
      <c r="I87">
        <f t="shared" si="13"/>
        <v>0.63840786433921504</v>
      </c>
    </row>
    <row r="88" spans="1:9" x14ac:dyDescent="0.3">
      <c r="A88" t="s">
        <v>10</v>
      </c>
      <c r="B88">
        <f t="shared" si="14"/>
        <v>85</v>
      </c>
      <c r="C88">
        <v>0.121962439952518</v>
      </c>
      <c r="D88">
        <v>1.65830909103118</v>
      </c>
      <c r="E88">
        <v>3.1946557427038198</v>
      </c>
      <c r="F88">
        <f t="shared" si="10"/>
        <v>1.536346651375651</v>
      </c>
      <c r="G88">
        <f t="shared" si="11"/>
        <v>-0.2372304301525372</v>
      </c>
      <c r="H88">
        <f t="shared" si="12"/>
        <v>0.50358127461697277</v>
      </c>
      <c r="I88">
        <f t="shared" si="13"/>
        <v>0.55666181576897544</v>
      </c>
    </row>
    <row r="89" spans="1:9" x14ac:dyDescent="0.3">
      <c r="A89" t="s">
        <v>10</v>
      </c>
      <c r="B89">
        <f t="shared" si="14"/>
        <v>86</v>
      </c>
      <c r="C89">
        <v>0.12203804744770699</v>
      </c>
      <c r="D89">
        <v>1.65933711734615</v>
      </c>
      <c r="E89">
        <v>3.1966361879363601</v>
      </c>
      <c r="F89">
        <f t="shared" si="10"/>
        <v>1.5372990702443265</v>
      </c>
      <c r="G89">
        <f t="shared" si="11"/>
        <v>-0.17538504906970692</v>
      </c>
      <c r="H89">
        <f t="shared" si="12"/>
        <v>0.56588589976667025</v>
      </c>
      <c r="I89">
        <f t="shared" si="13"/>
        <v>0.59244136164849048</v>
      </c>
    </row>
    <row r="90" spans="1:9" x14ac:dyDescent="0.3">
      <c r="A90" t="s">
        <v>10</v>
      </c>
      <c r="B90">
        <f t="shared" si="14"/>
        <v>87</v>
      </c>
      <c r="C90">
        <v>0.119282662028959</v>
      </c>
      <c r="D90">
        <v>1.65658173194224</v>
      </c>
      <c r="E90">
        <v>3.1938808024007299</v>
      </c>
      <c r="F90">
        <f t="shared" si="10"/>
        <v>1.5372990701858855</v>
      </c>
      <c r="G90">
        <f t="shared" si="11"/>
        <v>-0.17538505286457901</v>
      </c>
      <c r="H90">
        <f t="shared" si="12"/>
        <v>0.39889284498424843</v>
      </c>
      <c r="I90">
        <f t="shared" si="13"/>
        <v>0.43574696619476172</v>
      </c>
    </row>
    <row r="91" spans="1:9" x14ac:dyDescent="0.3">
      <c r="A91" t="s">
        <v>10</v>
      </c>
      <c r="B91">
        <f t="shared" si="14"/>
        <v>88</v>
      </c>
      <c r="C91">
        <v>0.12479343286107999</v>
      </c>
      <c r="D91">
        <v>1.6620925027490101</v>
      </c>
      <c r="E91">
        <v>3.1993915735058298</v>
      </c>
      <c r="F91">
        <f t="shared" si="10"/>
        <v>1.537299070322375</v>
      </c>
      <c r="G91">
        <f t="shared" si="11"/>
        <v>-0.17538504400162533</v>
      </c>
      <c r="H91">
        <f t="shared" si="12"/>
        <v>0.73287895448546625</v>
      </c>
      <c r="I91">
        <f t="shared" si="13"/>
        <v>0.75357247533808069</v>
      </c>
    </row>
    <row r="92" spans="1:9" x14ac:dyDescent="0.3">
      <c r="A92" t="s">
        <v>10</v>
      </c>
      <c r="B92">
        <f t="shared" si="14"/>
        <v>89</v>
      </c>
      <c r="C92">
        <v>0.12203804744638801</v>
      </c>
      <c r="D92">
        <v>1.6593371173451199</v>
      </c>
      <c r="E92">
        <v>3.1966361879352898</v>
      </c>
      <c r="F92">
        <f t="shared" si="10"/>
        <v>1.5372990702444509</v>
      </c>
      <c r="G92">
        <f t="shared" si="11"/>
        <v>-0.17538504906163258</v>
      </c>
      <c r="H92">
        <f t="shared" si="12"/>
        <v>0.56588589970424208</v>
      </c>
      <c r="I92">
        <f t="shared" si="13"/>
        <v>0.59244136158647021</v>
      </c>
    </row>
    <row r="93" spans="1:9" x14ac:dyDescent="0.3">
      <c r="A93" t="s">
        <v>10</v>
      </c>
      <c r="B93">
        <f t="shared" si="14"/>
        <v>90</v>
      </c>
      <c r="C93">
        <v>0.11689553650944</v>
      </c>
      <c r="D93">
        <v>1.65933773291536</v>
      </c>
      <c r="E93">
        <v>3.2017799303295198</v>
      </c>
      <c r="F93">
        <f t="shared" si="10"/>
        <v>1.5424421969100399</v>
      </c>
      <c r="G93">
        <f t="shared" si="11"/>
        <v>0.15858421493765484</v>
      </c>
      <c r="H93">
        <f t="shared" si="12"/>
        <v>0.56592320699152177</v>
      </c>
      <c r="I93">
        <f t="shared" si="13"/>
        <v>0.58772274878462982</v>
      </c>
    </row>
    <row r="94" spans="1:9" x14ac:dyDescent="0.3">
      <c r="A94" t="s">
        <v>10</v>
      </c>
      <c r="B94">
        <f t="shared" si="14"/>
        <v>91</v>
      </c>
      <c r="C94">
        <v>0.11414015005447301</v>
      </c>
      <c r="D94">
        <v>1.65658234648361</v>
      </c>
      <c r="E94">
        <v>3.1990245436933602</v>
      </c>
      <c r="F94">
        <f t="shared" si="10"/>
        <v>1.5424421968194435</v>
      </c>
      <c r="G94">
        <f t="shared" si="11"/>
        <v>0.15858420905477047</v>
      </c>
      <c r="H94">
        <f t="shared" si="12"/>
        <v>0.39893008991576445</v>
      </c>
      <c r="I94">
        <f t="shared" si="13"/>
        <v>0.42929496619658497</v>
      </c>
    </row>
    <row r="95" spans="1:9" x14ac:dyDescent="0.3">
      <c r="A95" t="s">
        <v>10</v>
      </c>
      <c r="B95">
        <f t="shared" si="14"/>
        <v>92</v>
      </c>
      <c r="C95">
        <v>0.119650922958162</v>
      </c>
      <c r="D95">
        <v>1.66209311934606</v>
      </c>
      <c r="E95">
        <v>3.2045353170188</v>
      </c>
      <c r="F95">
        <f t="shared" si="10"/>
        <v>1.542442197030319</v>
      </c>
      <c r="G95">
        <f t="shared" si="11"/>
        <v>0.15858422274798728</v>
      </c>
      <c r="H95">
        <f t="shared" si="12"/>
        <v>0.73291632400363971</v>
      </c>
      <c r="I95">
        <f t="shared" si="13"/>
        <v>0.7498768523534991</v>
      </c>
    </row>
    <row r="96" spans="1:9" x14ac:dyDescent="0.3">
      <c r="A96" t="s">
        <v>10</v>
      </c>
      <c r="B96">
        <f t="shared" si="14"/>
        <v>93</v>
      </c>
      <c r="C96">
        <v>0.11689553650821401</v>
      </c>
      <c r="D96">
        <v>1.6593377329141099</v>
      </c>
      <c r="E96">
        <v>3.2017799303283798</v>
      </c>
      <c r="F96">
        <f t="shared" si="10"/>
        <v>1.542442196910083</v>
      </c>
      <c r="G96">
        <f t="shared" si="11"/>
        <v>0.158584214940452</v>
      </c>
      <c r="H96">
        <f t="shared" si="12"/>
        <v>0.56592320691575748</v>
      </c>
      <c r="I96">
        <f t="shared" si="13"/>
        <v>0.58772274871243047</v>
      </c>
    </row>
    <row r="97" spans="1:9" x14ac:dyDescent="0.3">
      <c r="A97" t="s">
        <v>10</v>
      </c>
      <c r="B97">
        <f t="shared" si="14"/>
        <v>94</v>
      </c>
      <c r="C97">
        <v>0.116968005822746</v>
      </c>
      <c r="D97">
        <v>1.6603664383086201</v>
      </c>
      <c r="E97">
        <v>3.2037648719837</v>
      </c>
      <c r="F97">
        <f t="shared" si="10"/>
        <v>1.5433984330804771</v>
      </c>
      <c r="G97">
        <f t="shared" si="11"/>
        <v>0.22067747275824984</v>
      </c>
      <c r="H97">
        <f t="shared" si="12"/>
        <v>0.62826898840122203</v>
      </c>
      <c r="I97">
        <f t="shared" si="13"/>
        <v>0.66589824205329073</v>
      </c>
    </row>
    <row r="98" spans="1:9" x14ac:dyDescent="0.3">
      <c r="A98" t="s">
        <v>10</v>
      </c>
      <c r="B98">
        <f t="shared" si="14"/>
        <v>95</v>
      </c>
      <c r="C98">
        <v>0.119356718869662</v>
      </c>
      <c r="D98">
        <v>1.65760882646055</v>
      </c>
      <c r="E98">
        <v>3.1958609346892901</v>
      </c>
      <c r="F98">
        <f t="shared" si="10"/>
        <v>1.5382521079098141</v>
      </c>
      <c r="G98">
        <f t="shared" si="11"/>
        <v>-0.11349948637570699</v>
      </c>
      <c r="H98">
        <f t="shared" si="12"/>
        <v>0.46114099760909427</v>
      </c>
      <c r="I98">
        <f t="shared" si="13"/>
        <v>0.47490330919405055</v>
      </c>
    </row>
    <row r="99" spans="1:9" x14ac:dyDescent="0.3">
      <c r="A99" t="s">
        <v>10</v>
      </c>
      <c r="B99">
        <f t="shared" si="14"/>
        <v>96</v>
      </c>
      <c r="C99">
        <v>0.114210911167998</v>
      </c>
      <c r="D99">
        <v>1.6576093436770001</v>
      </c>
      <c r="E99">
        <v>3.2010077771095098</v>
      </c>
      <c r="F99">
        <f t="shared" ref="F99:F130" si="15">(E99-C99)/2</f>
        <v>1.543398432970756</v>
      </c>
      <c r="G99">
        <f t="shared" ref="G99:G130" si="16">(F99-idealgain)/idealgain*100</f>
        <v>0.22067746563350174</v>
      </c>
      <c r="H99">
        <f t="shared" ref="H99:H131" si="17">(D99-idealoffset)/idealoffset*100</f>
        <v>0.46117234406061636</v>
      </c>
      <c r="I99">
        <f t="shared" ref="I99:I130" si="18">SQRT(G99^2+H99^2)</f>
        <v>0.51125187018219187</v>
      </c>
    </row>
    <row r="100" spans="1:9" x14ac:dyDescent="0.3">
      <c r="A100" t="s">
        <v>10</v>
      </c>
      <c r="B100">
        <f t="shared" si="14"/>
        <v>97</v>
      </c>
      <c r="C100">
        <v>0.119725100471405</v>
      </c>
      <c r="D100">
        <v>1.66312353293945</v>
      </c>
      <c r="E100">
        <v>3.20652196692058</v>
      </c>
      <c r="F100">
        <f t="shared" si="15"/>
        <v>1.5433984332245876</v>
      </c>
      <c r="G100">
        <f t="shared" si="16"/>
        <v>0.2206774821160746</v>
      </c>
      <c r="H100">
        <f t="shared" si="17"/>
        <v>0.79536563269394689</v>
      </c>
      <c r="I100">
        <f t="shared" si="18"/>
        <v>0.82541204303289206</v>
      </c>
    </row>
    <row r="101" spans="1:9" x14ac:dyDescent="0.3">
      <c r="A101" t="s">
        <v>10</v>
      </c>
      <c r="B101">
        <f t="shared" ref="B101:B131" si="19">B100+1</f>
        <v>98</v>
      </c>
      <c r="C101">
        <v>0.116968005821486</v>
      </c>
      <c r="D101">
        <v>1.66036643830737</v>
      </c>
      <c r="E101">
        <v>3.20376487198254</v>
      </c>
      <c r="F101">
        <f t="shared" si="15"/>
        <v>1.543398433080527</v>
      </c>
      <c r="G101">
        <f t="shared" si="16"/>
        <v>0.22067747276149405</v>
      </c>
      <c r="H101">
        <f t="shared" si="17"/>
        <v>0.62826898832545774</v>
      </c>
      <c r="I101">
        <f t="shared" si="18"/>
        <v>0.66589824198288294</v>
      </c>
    </row>
    <row r="102" spans="1:9" x14ac:dyDescent="0.3">
      <c r="A102" t="s">
        <v>10</v>
      </c>
      <c r="B102">
        <f t="shared" si="19"/>
        <v>99</v>
      </c>
      <c r="C102">
        <v>0.11581088708829999</v>
      </c>
      <c r="D102">
        <v>1.65831514522446</v>
      </c>
      <c r="E102">
        <v>3.2008194042835698</v>
      </c>
      <c r="F102">
        <f t="shared" si="15"/>
        <v>1.542504258597635</v>
      </c>
      <c r="G102">
        <f t="shared" si="16"/>
        <v>0.16261419465161839</v>
      </c>
      <c r="H102">
        <f t="shared" si="17"/>
        <v>0.50394819542182345</v>
      </c>
      <c r="I102">
        <f t="shared" si="18"/>
        <v>0.52953485246120191</v>
      </c>
    </row>
    <row r="103" spans="1:9" x14ac:dyDescent="0.3">
      <c r="A103" t="s">
        <v>10</v>
      </c>
      <c r="B103">
        <f t="shared" si="19"/>
        <v>100</v>
      </c>
      <c r="C103">
        <v>0.113057207793097</v>
      </c>
      <c r="D103">
        <v>1.6555614659545199</v>
      </c>
      <c r="E103">
        <v>3.1980657248258102</v>
      </c>
      <c r="F103">
        <f t="shared" si="15"/>
        <v>1.5425042585163566</v>
      </c>
      <c r="G103">
        <f t="shared" si="16"/>
        <v>0.16261418937380556</v>
      </c>
      <c r="H103">
        <f t="shared" si="17"/>
        <v>0.3370585426981822</v>
      </c>
      <c r="I103">
        <f t="shared" si="18"/>
        <v>0.37423500075690702</v>
      </c>
    </row>
    <row r="104" spans="1:9" x14ac:dyDescent="0.3">
      <c r="A104" t="s">
        <v>10</v>
      </c>
      <c r="B104">
        <f t="shared" si="19"/>
        <v>101</v>
      </c>
      <c r="C104">
        <v>0.118564566376441</v>
      </c>
      <c r="D104">
        <v>1.6610688244930301</v>
      </c>
      <c r="E104">
        <v>3.2035730837903502</v>
      </c>
      <c r="F104">
        <f t="shared" si="15"/>
        <v>1.5425042587069546</v>
      </c>
      <c r="G104">
        <f t="shared" si="16"/>
        <v>0.16261420175029789</v>
      </c>
      <c r="H104">
        <f t="shared" si="17"/>
        <v>0.6708378480624333</v>
      </c>
      <c r="I104">
        <f t="shared" si="18"/>
        <v>0.69026574375665128</v>
      </c>
    </row>
    <row r="105" spans="1:9" x14ac:dyDescent="0.3">
      <c r="A105" t="s">
        <v>10</v>
      </c>
      <c r="B105">
        <f t="shared" si="19"/>
        <v>102</v>
      </c>
      <c r="C105">
        <v>0.11581088708690999</v>
      </c>
      <c r="D105">
        <v>1.6583151452234299</v>
      </c>
      <c r="E105">
        <v>3.20081940428252</v>
      </c>
      <c r="F105">
        <f t="shared" si="15"/>
        <v>1.542504258597805</v>
      </c>
      <c r="G105">
        <f t="shared" si="16"/>
        <v>0.16261419466266294</v>
      </c>
      <c r="H105">
        <f t="shared" si="17"/>
        <v>0.50394819535939517</v>
      </c>
      <c r="I105">
        <f t="shared" si="18"/>
        <v>0.52953485240518172</v>
      </c>
    </row>
    <row r="106" spans="1:9" x14ac:dyDescent="0.3">
      <c r="A106" t="s">
        <v>10</v>
      </c>
      <c r="B106">
        <f t="shared" si="19"/>
        <v>103</v>
      </c>
      <c r="C106">
        <v>0.11588268397366699</v>
      </c>
      <c r="D106">
        <v>1.65934321666522</v>
      </c>
      <c r="E106">
        <v>3.20280375044607</v>
      </c>
      <c r="F106">
        <f t="shared" si="15"/>
        <v>1.5434605332362015</v>
      </c>
      <c r="G106">
        <f t="shared" si="16"/>
        <v>0.22470995040269059</v>
      </c>
      <c r="H106">
        <f t="shared" si="17"/>
        <v>0.5662555554678842</v>
      </c>
      <c r="I106">
        <f t="shared" si="18"/>
        <v>0.60921253755009164</v>
      </c>
    </row>
    <row r="107" spans="1:9" x14ac:dyDescent="0.3">
      <c r="A107" t="s">
        <v>10</v>
      </c>
      <c r="B107">
        <f t="shared" si="19"/>
        <v>104</v>
      </c>
      <c r="C107">
        <v>0.11312729753739301</v>
      </c>
      <c r="D107">
        <v>1.6565878302538299</v>
      </c>
      <c r="E107">
        <v>3.20004836381151</v>
      </c>
      <c r="F107">
        <f t="shared" si="15"/>
        <v>1.5434605331370586</v>
      </c>
      <c r="G107">
        <f t="shared" si="16"/>
        <v>0.2247099439648389</v>
      </c>
      <c r="H107">
        <f t="shared" si="17"/>
        <v>0.39926243962606245</v>
      </c>
      <c r="I107">
        <f t="shared" si="18"/>
        <v>0.45815396387332086</v>
      </c>
    </row>
    <row r="108" spans="1:9" x14ac:dyDescent="0.3">
      <c r="A108" t="s">
        <v>10</v>
      </c>
      <c r="B108">
        <f t="shared" si="19"/>
        <v>105</v>
      </c>
      <c r="C108">
        <v>0.118638070403961</v>
      </c>
      <c r="D108">
        <v>1.6620986030754701</v>
      </c>
      <c r="E108">
        <v>3.2055591371384899</v>
      </c>
      <c r="F108">
        <f t="shared" si="15"/>
        <v>1.5434605333672644</v>
      </c>
      <c r="G108">
        <f t="shared" si="16"/>
        <v>0.22470995891327097</v>
      </c>
      <c r="H108">
        <f t="shared" si="17"/>
        <v>0.73324867124061643</v>
      </c>
      <c r="I108">
        <f t="shared" si="18"/>
        <v>0.76690819496921114</v>
      </c>
    </row>
    <row r="109" spans="1:9" x14ac:dyDescent="0.3">
      <c r="A109" t="s">
        <v>10</v>
      </c>
      <c r="B109">
        <f t="shared" si="19"/>
        <v>106</v>
      </c>
      <c r="C109">
        <v>0.124870906426737</v>
      </c>
      <c r="D109">
        <v>1.6631230139931401</v>
      </c>
      <c r="E109">
        <v>3.2013751225756999</v>
      </c>
      <c r="F109">
        <f t="shared" si="15"/>
        <v>1.5382521080744815</v>
      </c>
      <c r="G109">
        <f t="shared" si="16"/>
        <v>-0.11349947568301925</v>
      </c>
      <c r="H109">
        <f t="shared" si="17"/>
        <v>0.79533418140243628</v>
      </c>
      <c r="I109">
        <f t="shared" si="18"/>
        <v>0.80339192869197018</v>
      </c>
    </row>
    <row r="110" spans="1:9" x14ac:dyDescent="0.3">
      <c r="A110" t="s">
        <v>10</v>
      </c>
      <c r="B110">
        <f t="shared" si="19"/>
        <v>107</v>
      </c>
      <c r="C110">
        <v>0.11588268397253999</v>
      </c>
      <c r="D110">
        <v>1.6593432166641999</v>
      </c>
      <c r="E110">
        <v>3.2028037504449198</v>
      </c>
      <c r="F110">
        <f t="shared" si="15"/>
        <v>1.5434605332361899</v>
      </c>
      <c r="G110">
        <f t="shared" si="16"/>
        <v>0.22470995040194086</v>
      </c>
      <c r="H110">
        <f t="shared" si="17"/>
        <v>0.56625555540606154</v>
      </c>
      <c r="I110">
        <f t="shared" si="18"/>
        <v>0.60921253749235171</v>
      </c>
    </row>
    <row r="111" spans="1:9" x14ac:dyDescent="0.3">
      <c r="A111" t="s">
        <v>10</v>
      </c>
      <c r="B111">
        <f t="shared" si="19"/>
        <v>108</v>
      </c>
      <c r="C111">
        <v>0.116823115256338</v>
      </c>
      <c r="D111">
        <v>1.65830971023688</v>
      </c>
      <c r="E111">
        <v>3.1997963060730799</v>
      </c>
      <c r="F111">
        <f t="shared" si="15"/>
        <v>1.541486595408371</v>
      </c>
      <c r="G111">
        <f t="shared" si="16"/>
        <v>9.6532169374735563E-2</v>
      </c>
      <c r="H111">
        <f t="shared" si="17"/>
        <v>0.50361880223515743</v>
      </c>
      <c r="I111">
        <f t="shared" si="18"/>
        <v>0.51278685405240965</v>
      </c>
    </row>
    <row r="112" spans="1:9" x14ac:dyDescent="0.3">
      <c r="A112" t="s">
        <v>10</v>
      </c>
      <c r="B112">
        <f t="shared" si="19"/>
        <v>109</v>
      </c>
      <c r="C112">
        <v>0.114069435867747</v>
      </c>
      <c r="D112">
        <v>1.6555560308719099</v>
      </c>
      <c r="E112">
        <v>3.1970426265355401</v>
      </c>
      <c r="F112">
        <f t="shared" si="15"/>
        <v>1.5414865953338965</v>
      </c>
      <c r="G112">
        <f t="shared" si="16"/>
        <v>9.6532164538733825E-2</v>
      </c>
      <c r="H112">
        <f t="shared" si="17"/>
        <v>0.33672914375212332</v>
      </c>
      <c r="I112">
        <f t="shared" si="18"/>
        <v>0.35029269909972621</v>
      </c>
    </row>
    <row r="113" spans="1:9" x14ac:dyDescent="0.3">
      <c r="A113" t="s">
        <v>10</v>
      </c>
      <c r="B113">
        <f t="shared" si="19"/>
        <v>110</v>
      </c>
      <c r="C113">
        <v>0.119576794638758</v>
      </c>
      <c r="D113">
        <v>1.66106338960143</v>
      </c>
      <c r="E113">
        <v>3.20254998565545</v>
      </c>
      <c r="F113">
        <f t="shared" si="15"/>
        <v>1.5414865955083461</v>
      </c>
      <c r="G113">
        <f t="shared" si="16"/>
        <v>9.6532175866627712E-2</v>
      </c>
      <c r="H113">
        <f t="shared" si="17"/>
        <v>0.6705084606927304</v>
      </c>
      <c r="I113">
        <f t="shared" si="18"/>
        <v>0.67742162412937512</v>
      </c>
    </row>
    <row r="114" spans="1:9" x14ac:dyDescent="0.3">
      <c r="A114" t="s">
        <v>10</v>
      </c>
      <c r="B114">
        <f t="shared" si="19"/>
        <v>111</v>
      </c>
      <c r="C114">
        <v>0.116823115254864</v>
      </c>
      <c r="D114">
        <v>1.6583097102356299</v>
      </c>
      <c r="E114">
        <v>3.1997963060719501</v>
      </c>
      <c r="F114">
        <f t="shared" si="15"/>
        <v>1.541486595408543</v>
      </c>
      <c r="G114">
        <f t="shared" si="16"/>
        <v>9.6532169385909875E-2</v>
      </c>
      <c r="H114">
        <f t="shared" si="17"/>
        <v>0.50361880215939314</v>
      </c>
      <c r="I114">
        <f t="shared" si="18"/>
        <v>0.51278685398010349</v>
      </c>
    </row>
    <row r="115" spans="1:9" x14ac:dyDescent="0.3">
      <c r="A115" t="s">
        <v>10</v>
      </c>
      <c r="B115">
        <f t="shared" si="19"/>
        <v>112</v>
      </c>
      <c r="C115">
        <v>0.116895536757483</v>
      </c>
      <c r="D115">
        <v>1.65933773693475</v>
      </c>
      <c r="E115">
        <v>3.2017799381193699</v>
      </c>
      <c r="F115">
        <f t="shared" si="15"/>
        <v>1.5424422006809435</v>
      </c>
      <c r="G115">
        <f t="shared" si="16"/>
        <v>0.15858445980152427</v>
      </c>
      <c r="H115">
        <f t="shared" si="17"/>
        <v>0.56592345059091154</v>
      </c>
      <c r="I115">
        <f t="shared" si="18"/>
        <v>0.58772304941976294</v>
      </c>
    </row>
    <row r="116" spans="1:9" x14ac:dyDescent="0.3">
      <c r="A116" t="s">
        <v>10</v>
      </c>
      <c r="B116">
        <f t="shared" si="19"/>
        <v>113</v>
      </c>
      <c r="C116">
        <v>0.114140150296055</v>
      </c>
      <c r="D116">
        <v>1.6565823504964099</v>
      </c>
      <c r="E116">
        <v>3.1990245514766502</v>
      </c>
      <c r="F116">
        <f t="shared" si="15"/>
        <v>1.5424422005902976</v>
      </c>
      <c r="G116">
        <f t="shared" si="16"/>
        <v>0.15858445391542458</v>
      </c>
      <c r="H116">
        <f t="shared" si="17"/>
        <v>0.39893033311575665</v>
      </c>
      <c r="I116">
        <f t="shared" si="18"/>
        <v>0.4292952826476224</v>
      </c>
    </row>
    <row r="117" spans="1:9" x14ac:dyDescent="0.3">
      <c r="A117" t="s">
        <v>10</v>
      </c>
      <c r="B117">
        <f t="shared" si="19"/>
        <v>114</v>
      </c>
      <c r="C117">
        <v>0.119650923212844</v>
      </c>
      <c r="D117">
        <v>1.66209312337205</v>
      </c>
      <c r="E117">
        <v>3.2045353248152399</v>
      </c>
      <c r="F117">
        <f t="shared" si="15"/>
        <v>1.542442200801198</v>
      </c>
      <c r="G117">
        <f t="shared" si="16"/>
        <v>0.1585844676102563</v>
      </c>
      <c r="H117">
        <f t="shared" si="17"/>
        <v>0.73291656800303284</v>
      </c>
      <c r="I117">
        <f t="shared" si="18"/>
        <v>0.74987714261775751</v>
      </c>
    </row>
    <row r="118" spans="1:9" x14ac:dyDescent="0.3">
      <c r="A118" t="s">
        <v>10</v>
      </c>
      <c r="B118">
        <f t="shared" si="19"/>
        <v>115</v>
      </c>
      <c r="C118">
        <v>0.116895536756462</v>
      </c>
      <c r="D118">
        <v>1.6593377369335001</v>
      </c>
      <c r="E118">
        <v>3.2017799381182499</v>
      </c>
      <c r="F118">
        <f t="shared" si="15"/>
        <v>1.542442200680894</v>
      </c>
      <c r="G118">
        <f t="shared" si="16"/>
        <v>0.15858445979830893</v>
      </c>
      <c r="H118">
        <f t="shared" si="17"/>
        <v>0.56592345051516069</v>
      </c>
      <c r="I118">
        <f t="shared" si="18"/>
        <v>0.58772304934595432</v>
      </c>
    </row>
    <row r="119" spans="1:9" x14ac:dyDescent="0.3">
      <c r="A119" t="s">
        <v>10</v>
      </c>
      <c r="B119">
        <f t="shared" si="19"/>
        <v>116</v>
      </c>
      <c r="C119">
        <v>0.11573913781648</v>
      </c>
      <c r="D119">
        <v>1.6572877560781001</v>
      </c>
      <c r="E119">
        <v>3.1988363751214499</v>
      </c>
      <c r="F119">
        <f t="shared" si="15"/>
        <v>1.5415486186524849</v>
      </c>
      <c r="G119">
        <f t="shared" si="16"/>
        <v>0.1005596527587598</v>
      </c>
      <c r="H119">
        <f t="shared" si="17"/>
        <v>0.44168218655152552</v>
      </c>
      <c r="I119">
        <f t="shared" si="18"/>
        <v>0.45298498615285138</v>
      </c>
    </row>
    <row r="120" spans="1:9" x14ac:dyDescent="0.3">
      <c r="A120" t="s">
        <v>10</v>
      </c>
      <c r="B120">
        <f t="shared" si="19"/>
        <v>117</v>
      </c>
      <c r="C120">
        <v>0.122113812649605</v>
      </c>
      <c r="D120">
        <v>1.6603659202259899</v>
      </c>
      <c r="E120">
        <v>3.1986180286111598</v>
      </c>
      <c r="F120">
        <f t="shared" si="15"/>
        <v>1.5382521079807774</v>
      </c>
      <c r="G120">
        <f t="shared" si="16"/>
        <v>-0.11349948176770468</v>
      </c>
      <c r="H120">
        <f t="shared" si="17"/>
        <v>0.62823758945394148</v>
      </c>
      <c r="I120">
        <f t="shared" si="18"/>
        <v>0.63840786427207852</v>
      </c>
    </row>
    <row r="121" spans="1:9" x14ac:dyDescent="0.3">
      <c r="A121" t="s">
        <v>10</v>
      </c>
      <c r="B121">
        <f t="shared" si="19"/>
        <v>118</v>
      </c>
      <c r="C121">
        <v>0.112987164530035</v>
      </c>
      <c r="D121">
        <v>1.65453578281727</v>
      </c>
      <c r="E121">
        <v>3.19608440170198</v>
      </c>
      <c r="F121">
        <f t="shared" si="15"/>
        <v>1.5415486185859726</v>
      </c>
      <c r="G121">
        <f t="shared" si="16"/>
        <v>0.10055964843977597</v>
      </c>
      <c r="H121">
        <f t="shared" si="17"/>
        <v>0.27489592831939841</v>
      </c>
      <c r="I121">
        <f t="shared" si="18"/>
        <v>0.29271148645195866</v>
      </c>
    </row>
    <row r="122" spans="1:9" x14ac:dyDescent="0.3">
      <c r="A122" t="s">
        <v>10</v>
      </c>
      <c r="B122">
        <f t="shared" si="19"/>
        <v>119</v>
      </c>
      <c r="C122">
        <v>0.118491111096244</v>
      </c>
      <c r="D122">
        <v>1.6600397293378699</v>
      </c>
      <c r="E122">
        <v>3.2015883485819701</v>
      </c>
      <c r="F122">
        <f t="shared" si="15"/>
        <v>1.5415486187428631</v>
      </c>
      <c r="G122">
        <f t="shared" si="16"/>
        <v>0.10055965862747081</v>
      </c>
      <c r="H122">
        <f t="shared" si="17"/>
        <v>0.60846844471939443</v>
      </c>
      <c r="I122">
        <f t="shared" si="18"/>
        <v>0.61672205503169109</v>
      </c>
    </row>
    <row r="123" spans="1:9" x14ac:dyDescent="0.3">
      <c r="A123" t="s">
        <v>10</v>
      </c>
      <c r="B123">
        <f t="shared" si="19"/>
        <v>120</v>
      </c>
      <c r="C123">
        <v>0.115739137815437</v>
      </c>
      <c r="D123">
        <v>1.6572877560769601</v>
      </c>
      <c r="E123">
        <v>3.1988363751203601</v>
      </c>
      <c r="F123">
        <f t="shared" si="15"/>
        <v>1.5415486186524616</v>
      </c>
      <c r="G123">
        <f t="shared" si="16"/>
        <v>0.10055965275724586</v>
      </c>
      <c r="H123">
        <f t="shared" si="17"/>
        <v>0.44168218648243601</v>
      </c>
      <c r="I123">
        <f t="shared" si="18"/>
        <v>0.4529849860851497</v>
      </c>
    </row>
    <row r="124" spans="1:9" x14ac:dyDescent="0.3">
      <c r="A124" t="s">
        <v>10</v>
      </c>
      <c r="B124">
        <f t="shared" si="19"/>
        <v>121</v>
      </c>
      <c r="C124">
        <v>0.11581088733386399</v>
      </c>
      <c r="D124">
        <v>1.6583151492413699</v>
      </c>
      <c r="E124">
        <v>3.2008194120711999</v>
      </c>
      <c r="F124">
        <f t="shared" si="15"/>
        <v>1.542504262368668</v>
      </c>
      <c r="G124">
        <f t="shared" si="16"/>
        <v>0.16261443952389379</v>
      </c>
      <c r="H124">
        <f t="shared" si="17"/>
        <v>0.50394843887090923</v>
      </c>
      <c r="I124">
        <f t="shared" si="18"/>
        <v>0.5295351593445865</v>
      </c>
    </row>
    <row r="125" spans="1:9" x14ac:dyDescent="0.3">
      <c r="A125" t="s">
        <v>10</v>
      </c>
      <c r="B125">
        <f t="shared" si="19"/>
        <v>122</v>
      </c>
      <c r="C125">
        <v>0.11305720803185799</v>
      </c>
      <c r="D125">
        <v>1.6555614699649299</v>
      </c>
      <c r="E125">
        <v>3.1980657326066901</v>
      </c>
      <c r="F125">
        <f t="shared" si="15"/>
        <v>1.5425042622874161</v>
      </c>
      <c r="G125">
        <f t="shared" si="16"/>
        <v>0.16261443424779676</v>
      </c>
      <c r="H125">
        <f t="shared" si="17"/>
        <v>0.33705878575333398</v>
      </c>
      <c r="I125">
        <f t="shared" si="18"/>
        <v>0.37423532607069965</v>
      </c>
    </row>
    <row r="126" spans="1:9" x14ac:dyDescent="0.3">
      <c r="A126" t="s">
        <v>10</v>
      </c>
      <c r="B126">
        <f t="shared" si="19"/>
        <v>123</v>
      </c>
      <c r="C126">
        <v>0.118564566628604</v>
      </c>
      <c r="D126">
        <v>1.66106882851654</v>
      </c>
      <c r="E126">
        <v>3.2035730915845302</v>
      </c>
      <c r="F126">
        <f t="shared" si="15"/>
        <v>1.542504262477963</v>
      </c>
      <c r="G126">
        <f t="shared" si="16"/>
        <v>0.16261444662097285</v>
      </c>
      <c r="H126">
        <f t="shared" si="17"/>
        <v>0.67083809191152244</v>
      </c>
      <c r="I126">
        <f t="shared" si="18"/>
        <v>0.69026603842963141</v>
      </c>
    </row>
    <row r="127" spans="1:9" x14ac:dyDescent="0.3">
      <c r="A127" t="s">
        <v>10</v>
      </c>
      <c r="B127">
        <f t="shared" si="19"/>
        <v>124</v>
      </c>
      <c r="C127">
        <v>0.115810887332454</v>
      </c>
      <c r="D127">
        <v>1.65831514924012</v>
      </c>
      <c r="E127">
        <v>3.2008194120700302</v>
      </c>
      <c r="F127">
        <f t="shared" si="15"/>
        <v>1.5425042623687881</v>
      </c>
      <c r="G127">
        <f t="shared" si="16"/>
        <v>0.16261443953169419</v>
      </c>
      <c r="H127">
        <f t="shared" si="17"/>
        <v>0.50394843879515838</v>
      </c>
      <c r="I127">
        <f t="shared" si="18"/>
        <v>0.52953515927489136</v>
      </c>
    </row>
    <row r="128" spans="1:9" x14ac:dyDescent="0.3">
      <c r="A128" t="s">
        <v>10</v>
      </c>
      <c r="B128">
        <f t="shared" si="19"/>
        <v>125</v>
      </c>
      <c r="C128">
        <v>0.117980706237821</v>
      </c>
      <c r="D128">
        <v>1.6603608111433299</v>
      </c>
      <c r="E128">
        <v>3.2027409171479602</v>
      </c>
      <c r="F128">
        <f t="shared" si="15"/>
        <v>1.5423801054550696</v>
      </c>
      <c r="G128">
        <f t="shared" si="16"/>
        <v>0.1545523022772477</v>
      </c>
      <c r="H128">
        <f t="shared" si="17"/>
        <v>0.62792794808060515</v>
      </c>
      <c r="I128">
        <f t="shared" si="18"/>
        <v>0.64666832466104052</v>
      </c>
    </row>
    <row r="129" spans="1:9" x14ac:dyDescent="0.3">
      <c r="A129" t="s">
        <v>10</v>
      </c>
      <c r="B129">
        <f t="shared" si="19"/>
        <v>126</v>
      </c>
      <c r="C129">
        <v>0.11522361180417399</v>
      </c>
      <c r="D129">
        <v>1.6576037167305999</v>
      </c>
      <c r="E129">
        <v>3.1999838225131798</v>
      </c>
      <c r="F129">
        <f t="shared" si="15"/>
        <v>1.542380105354503</v>
      </c>
      <c r="G129">
        <f t="shared" si="16"/>
        <v>0.15455229574694471</v>
      </c>
      <c r="H129">
        <f t="shared" si="17"/>
        <v>0.46083131700606106</v>
      </c>
      <c r="I129">
        <f t="shared" si="18"/>
        <v>0.48605752216604137</v>
      </c>
    </row>
    <row r="130" spans="1:9" x14ac:dyDescent="0.3">
      <c r="A130" t="s">
        <v>10</v>
      </c>
      <c r="B130">
        <f t="shared" si="19"/>
        <v>127</v>
      </c>
      <c r="C130">
        <v>0.120737800665892</v>
      </c>
      <c r="D130">
        <v>1.6631179055548599</v>
      </c>
      <c r="E130">
        <v>3.2054980118402701</v>
      </c>
      <c r="F130">
        <f t="shared" si="15"/>
        <v>1.5423801055871891</v>
      </c>
      <c r="G130">
        <f t="shared" si="16"/>
        <v>0.15455231085643123</v>
      </c>
      <c r="H130">
        <f t="shared" si="17"/>
        <v>0.79502457908242619</v>
      </c>
      <c r="I130">
        <f t="shared" si="18"/>
        <v>0.80990770964119851</v>
      </c>
    </row>
    <row r="131" spans="1:9" x14ac:dyDescent="0.3">
      <c r="A131" t="s">
        <v>10</v>
      </c>
      <c r="B131">
        <f t="shared" si="19"/>
        <v>128</v>
      </c>
      <c r="C131">
        <v>0.120953713014954</v>
      </c>
      <c r="D131">
        <v>1.6583146277640299</v>
      </c>
      <c r="E131">
        <v>3.1956755431501702</v>
      </c>
      <c r="F131">
        <f t="shared" ref="F131:F162" si="20">(E131-C131)/2</f>
        <v>1.5373609150676082</v>
      </c>
      <c r="G131">
        <f t="shared" ref="G131:G162" si="21">(F131-idealgain)/idealgain*100</f>
        <v>-0.17136915145401585</v>
      </c>
      <c r="H131">
        <f t="shared" si="17"/>
        <v>0.50391683418363786</v>
      </c>
      <c r="I131">
        <f t="shared" ref="I131:I162" si="22">SQRT(G131^2+H131^2)</f>
        <v>0.53225892368632899</v>
      </c>
    </row>
  </sheetData>
  <conditionalFormatting sqref="G4:G131">
    <cfRule type="top10" dxfId="4" priority="4" bottom="1" rank="1"/>
    <cfRule type="top10" dxfId="3" priority="5" rank="1"/>
  </conditionalFormatting>
  <conditionalFormatting sqref="H4:H131">
    <cfRule type="top10" dxfId="2" priority="2" bottom="1" rank="1"/>
    <cfRule type="top10" dxfId="1" priority="3" rank="1"/>
  </conditionalFormatting>
  <conditionalFormatting sqref="I4:I131">
    <cfRule type="top10" dxfId="0" priority="1" rank="1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MonteCarlo</vt:lpstr>
      <vt:lpstr>DC Sweep</vt:lpstr>
      <vt:lpstr>'DC Sweep'!idealgain</vt:lpstr>
      <vt:lpstr>idealgain</vt:lpstr>
      <vt:lpstr>idealmax</vt:lpstr>
      <vt:lpstr>idealmin</vt:lpstr>
      <vt:lpstr>'DC Sweep'!idealoffset</vt:lpstr>
      <vt:lpstr>idealoffset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2015-01-26T18:48:47Z</dcterms:created>
  <dcterms:modified xsi:type="dcterms:W3CDTF">2015-05-15T20:39:14Z</dcterms:modified>
</cp:coreProperties>
</file>